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455" windowHeight="5670" tabRatio="914" firstSheet="9" activeTab="9"/>
  </bookViews>
  <sheets>
    <sheet name="1.一般公共预算收入表" sheetId="36" r:id="rId1"/>
    <sheet name="2.一般公共预算支出表" sheetId="29" r:id="rId2"/>
    <sheet name="3.一般公共预算本级支出表 " sheetId="38" r:id="rId3"/>
    <sheet name="4.一般公共预算本级基本支出表" sheetId="30" r:id="rId4"/>
    <sheet name="5.税收返还和转移支付分项目" sheetId="31" r:id="rId5"/>
    <sheet name="6.税收返还和转移支付分地区" sheetId="28" r:id="rId6"/>
    <sheet name="7.一般债务限额及余额表" sheetId="5" r:id="rId7"/>
    <sheet name="8.专项债务限额及余额表" sheetId="6" r:id="rId8"/>
    <sheet name="9.2020年县级三公经费预算表" sheetId="20" r:id="rId9"/>
    <sheet name="10.本级收入预算表" sheetId="21" r:id="rId10"/>
    <sheet name="11.政府性基金转移支付表" sheetId="19" r:id="rId11"/>
    <sheet name="12.政府性基金收入表" sheetId="35" r:id="rId12"/>
    <sheet name="13.县本级基金收入表" sheetId="27" r:id="rId13"/>
    <sheet name="14.本级基金支出明细表" sheetId="22" r:id="rId14"/>
    <sheet name="15.政府性基金支出表" sheetId="33" r:id="rId15"/>
    <sheet name="16.国有资本经营收支预算" sheetId="11" r:id="rId16"/>
    <sheet name="17.国有资本经营转移支付表" sheetId="24" r:id="rId17"/>
    <sheet name="18.国有资本经营预算收入表" sheetId="40" r:id="rId18"/>
    <sheet name="19.国有资本经营支出表" sheetId="23" r:id="rId19"/>
    <sheet name="20.本级国有资本经营支出表" sheetId="34" r:id="rId20"/>
    <sheet name="21.社保基金收入表" sheetId="26" r:id="rId21"/>
    <sheet name="22.社保基金支出表" sheetId="25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\a" localSheetId="9">#REF!</definedName>
    <definedName name="\a" localSheetId="2">#REF!</definedName>
    <definedName name="\a">#REF!</definedName>
    <definedName name="\aa" localSheetId="12">#REF!</definedName>
    <definedName name="\aa" localSheetId="13">#REF!</definedName>
    <definedName name="\aa" localSheetId="2">#REF!</definedName>
    <definedName name="\aa">#REF!</definedName>
    <definedName name="\d" localSheetId="9">#REF!</definedName>
    <definedName name="\d" localSheetId="13">#REF!</definedName>
    <definedName name="\d" localSheetId="2">#REF!</definedName>
    <definedName name="\d">#REF!</definedName>
    <definedName name="\P" localSheetId="9">#REF!</definedName>
    <definedName name="\P" localSheetId="2">#REF!</definedName>
    <definedName name="\P">#REF!</definedName>
    <definedName name="\q" localSheetId="9">[1]国家!#REF!</definedName>
    <definedName name="\q" localSheetId="2">[2]国家!#REF!</definedName>
    <definedName name="\q">[2]国家!#REF!</definedName>
    <definedName name="\r" localSheetId="9">#REF!</definedName>
    <definedName name="\r" localSheetId="2">#REF!</definedName>
    <definedName name="\r">#REF!</definedName>
    <definedName name="\x" localSheetId="9">#REF!</definedName>
    <definedName name="\x" localSheetId="13">#REF!</definedName>
    <definedName name="\x" localSheetId="2">#REF!</definedName>
    <definedName name="\x">#REF!</definedName>
    <definedName name="\z" localSheetId="9">#REF!</definedName>
    <definedName name="\z">#N/A</definedName>
    <definedName name="___xlfn.COUNTIFS" hidden="1">#NAME?</definedName>
    <definedName name="__xlfn.COUNTIFS" hidden="1">#NAME?</definedName>
    <definedName name="_1_2003年省级一般预算支出预计分项目明细表" localSheetId="2">#REF!</definedName>
    <definedName name="_1_2003年省级一般预算支出预计分项目明细表">#REF!</definedName>
    <definedName name="_2对比分析表_基数与定额" localSheetId="2">#REF!</definedName>
    <definedName name="_2对比分析表_基数与定额">#REF!</definedName>
    <definedName name="_3对比分析表_基数与定额_1" localSheetId="2">#REF!</definedName>
    <definedName name="_3对比分析表_基数与定额_1">#REF!</definedName>
    <definedName name="_Fill" localSheetId="9" hidden="1">#REF!</definedName>
    <definedName name="_Fill" localSheetId="2" hidden="1">#REF!</definedName>
    <definedName name="_Fill" hidden="1">#REF!</definedName>
    <definedName name="_xlnm._FilterDatabase" localSheetId="1" hidden="1">'2.一般公共预算支出表'!$A$4:$D$1307</definedName>
    <definedName name="_xlnm._FilterDatabase" localSheetId="2" hidden="1">'3.一般公共预算本级支出表 '!$A$4:$D$1307</definedName>
    <definedName name="_Key1" localSheetId="9" hidden="1">#REF!</definedName>
    <definedName name="_Key1" localSheetId="13" hidden="1">#REF!</definedName>
    <definedName name="_Key1" localSheetId="2" hidden="1">#REF!</definedName>
    <definedName name="_Key1" hidden="1">#REF!</definedName>
    <definedName name="_Order1" hidden="1">255</definedName>
    <definedName name="_Order2" hidden="1">255</definedName>
    <definedName name="_Sort" localSheetId="9" hidden="1">#REF!</definedName>
    <definedName name="_Sort" localSheetId="13" hidden="1">#REF!</definedName>
    <definedName name="_Sort" localSheetId="2" hidden="1">#REF!</definedName>
    <definedName name="_Sort" hidden="1">#REF!</definedName>
    <definedName name="_查询3">[3]hb梊!$B$1:$D$129</definedName>
    <definedName name="A" localSheetId="9">#REF!</definedName>
    <definedName name="A">#N/A</definedName>
    <definedName name="aa" localSheetId="9">#REF!</definedName>
    <definedName name="aa" localSheetId="2">#REF!</definedName>
    <definedName name="aa" localSheetId="3">[4]ú_xls_封面!$A$1:$W$7</definedName>
    <definedName name="aa">#REF!</definedName>
    <definedName name="aaa" localSheetId="9">[5]中央!#REF!</definedName>
    <definedName name="aaa" localSheetId="2">[6]中央!#REF!</definedName>
    <definedName name="aaa">[6]中央!#REF!</definedName>
    <definedName name="aaaaaaa" localSheetId="12">#REF!</definedName>
    <definedName name="aaaaaaa" localSheetId="13">#REF!</definedName>
    <definedName name="aaaaaaa" localSheetId="2">#REF!</definedName>
    <definedName name="aaaaaaa">#REF!</definedName>
    <definedName name="aaaagfdsafsd">#N/A</definedName>
    <definedName name="ABC" localSheetId="9">#REF!</definedName>
    <definedName name="ABC" localSheetId="2">#REF!</definedName>
    <definedName name="ABC">#REF!</definedName>
    <definedName name="ABD" localSheetId="9">#REF!</definedName>
    <definedName name="ABD" localSheetId="2">#REF!</definedName>
    <definedName name="ABD">#REF!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B" localSheetId="9">#REF!</definedName>
    <definedName name="B">#N/A</definedName>
    <definedName name="Button_8">"X2000省长专项审批表_2000省级专项统计_List"</definedName>
    <definedName name="county" localSheetId="9">#REF!</definedName>
    <definedName name="county" localSheetId="2">#REF!</definedName>
    <definedName name="county">#REF!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ata" localSheetId="9">#REF!</definedName>
    <definedName name="data" localSheetId="2">#REF!</definedName>
    <definedName name="data">#REF!</definedName>
    <definedName name="Database" localSheetId="9" hidden="1">#REF!</definedName>
    <definedName name="Database" localSheetId="13">#REF!</definedName>
    <definedName name="Database" localSheetId="2">#REF!</definedName>
    <definedName name="Database">#REF!</definedName>
    <definedName name="database2" localSheetId="9">#REF!</definedName>
    <definedName name="database2" localSheetId="2">#REF!</definedName>
    <definedName name="database2">#REF!</definedName>
    <definedName name="database3" localSheetId="9">#REF!</definedName>
    <definedName name="database3" localSheetId="2">#REF!</definedName>
    <definedName name="database3">#REF!</definedName>
    <definedName name="dd">#N/A</definedName>
    <definedName name="ddad">#N/A</definedName>
    <definedName name="ddagagsgdsa">#N/A</definedName>
    <definedName name="dddddd" localSheetId="13">#REF!</definedName>
    <definedName name="dddddd" localSheetId="2">#REF!</definedName>
    <definedName name="dddddd">#REF!</definedName>
    <definedName name="dddsaga">#N/A</definedName>
    <definedName name="dddsagsa">#N/A</definedName>
    <definedName name="ddsadafs">#N/A</definedName>
    <definedName name="ddsass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jajsfd">#N/A</definedName>
    <definedName name="dfsdf" localSheetId="9">#REF!</definedName>
    <definedName name="dfsdf" localSheetId="2">#REF!</definedName>
    <definedName name="dfsdf">#REF!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adfha">#N/A</definedName>
    <definedName name="dghadhf">#N/A</definedName>
    <definedName name="dgkgfkdsafka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jgakdsf">#N/A</definedName>
    <definedName name="dssasaww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" localSheetId="9">#REF!</definedName>
    <definedName name="ff" localSheetId="2">#REF!</definedName>
    <definedName name="ff">#REF!</definedName>
    <definedName name="ffdfdsaafds">#N/A</definedName>
    <definedName name="ffffff" localSheetId="13">#REF!</definedName>
    <definedName name="ffffff" localSheetId="2">#REF!</definedName>
    <definedName name="ffffff">#REF!</definedName>
    <definedName name="fjafjs">#N/A</definedName>
    <definedName name="fjajsfdja">#N/A</definedName>
    <definedName name="fjdajsdjfa">#N/A</definedName>
    <definedName name="fjjafsjaj">#N/A</definedName>
    <definedName name="fsa">#N/A</definedName>
    <definedName name="fsafffdsfdsa">#N/A</definedName>
    <definedName name="fsafsdfdsa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gasfdasf">#N/A</definedName>
    <definedName name="ggggg" localSheetId="13">#REF!</definedName>
    <definedName name="ggggg" localSheetId="2">#REF!</definedName>
    <definedName name="ggggg">#REF!</definedName>
    <definedName name="gxxe2003">'[7]P1012001'!$A$6:$E$117</definedName>
    <definedName name="gxxe20032">'[7]P1012001'!$A$6:$E$117</definedName>
    <definedName name="hhh" localSheetId="9">'[8]Mp-team 1'!#REF!</definedName>
    <definedName name="hhh" localSheetId="12">'[9]Mp-team 1'!#REF!</definedName>
    <definedName name="hhh" localSheetId="13">'[9]Mp-team 1'!#REF!</definedName>
    <definedName name="hhh" localSheetId="2">'[9]Mp-team 1'!#REF!</definedName>
    <definedName name="hhh">'[9]Mp-team 1'!#REF!</definedName>
    <definedName name="hhhh" localSheetId="9">#REF!</definedName>
    <definedName name="hhhh" localSheetId="2">#REF!</definedName>
    <definedName name="hhhh">#REF!</definedName>
    <definedName name="hhhhhh" localSheetId="12">#REF!</definedName>
    <definedName name="hhhhhh" localSheetId="13">#REF!</definedName>
    <definedName name="hhhhhh" localSheetId="2">#REF!</definedName>
    <definedName name="hhhhhh">#REF!</definedName>
    <definedName name="hhhhhhhhh" localSheetId="13">#REF!</definedName>
    <definedName name="hhhhhhhhh" localSheetId="2">#REF!</definedName>
    <definedName name="hhhhhhhhh">#REF!</definedName>
    <definedName name="jdfajsfdj">#N/A</definedName>
    <definedName name="jdjfadsjf">#N/A</definedName>
    <definedName name="jjgajsdfjasd">#N/A</definedName>
    <definedName name="jjjjj" localSheetId="13">#REF!</definedName>
    <definedName name="jjjjj" localSheetId="2">#REF!</definedName>
    <definedName name="jjjjj">#REF!</definedName>
    <definedName name="kdfkasj">#N/A</definedName>
    <definedName name="kgak">#N/A</definedName>
    <definedName name="kkkk" localSheetId="9">#REF!</definedName>
    <definedName name="kkkk" localSheetId="2">#REF!</definedName>
    <definedName name="kkkk">#REF!</definedName>
    <definedName name="kkkkk" localSheetId="13">#REF!</definedName>
    <definedName name="kkkkk" localSheetId="2">#REF!</definedName>
    <definedName name="kkkkk">#REF!</definedName>
    <definedName name="_xlnm.Print_Area" localSheetId="12">'13.县本级基金收入表'!$A$1:$D$13</definedName>
    <definedName name="_xlnm.Print_Area" localSheetId="3">'4.一般公共预算本级基本支出表'!$A$1:$E$48</definedName>
    <definedName name="_xlnm.Print_Area" localSheetId="4">'5.税收返还和转移支付分项目'!$A$1:$B$39</definedName>
    <definedName name="_xlnm.Print_Area">#N/A</definedName>
    <definedName name="Print_Area_MI" localSheetId="9">#REF!</definedName>
    <definedName name="Print_Area_MI" localSheetId="2">#REF!</definedName>
    <definedName name="Print_Area_MI">#REF!</definedName>
    <definedName name="_xlnm.Print_Titles" localSheetId="3">'4.一般公共预算本级基本支出表'!$1:$7</definedName>
    <definedName name="_xlnm.Print_Titles" localSheetId="4">'5.税收返还和转移支付分项目'!$1:$5</definedName>
    <definedName name="_xlnm.Print_Titles">#N/A</definedName>
    <definedName name="rrrrr" localSheetId="12">#REF!</definedName>
    <definedName name="rrrrr" localSheetId="13">#REF!</definedName>
    <definedName name="rrrrr" localSheetId="2">#REF!</definedName>
    <definedName name="rrrrr">#REF!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w">#N/A</definedName>
    <definedName name="sdsaaa">#N/A</definedName>
    <definedName name="sdsfccxxx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s" localSheetId="9">#REF!</definedName>
    <definedName name="ss" localSheetId="2">#REF!</definedName>
    <definedName name="ss">#REF!</definedName>
    <definedName name="ssfafag">#N/A</definedName>
    <definedName name="sss">#N/A</definedName>
    <definedName name="ssss" localSheetId="13">#REF!</definedName>
    <definedName name="ssss" localSheetId="2">#REF!</definedName>
    <definedName name="ssss">#REF!</definedName>
    <definedName name="zzzzz" localSheetId="13">#REF!</definedName>
    <definedName name="zzzzz" localSheetId="2">#REF!</definedName>
    <definedName name="zzzzz">#REF!</definedName>
    <definedName name="啊啊" localSheetId="13">#REF!</definedName>
    <definedName name="啊啊" localSheetId="2">#REF!</definedName>
    <definedName name="啊啊">#REF!</definedName>
    <definedName name="安徽" localSheetId="9">#REF!</definedName>
    <definedName name="安徽" localSheetId="2">#REF!</definedName>
    <definedName name="安徽">#REF!</definedName>
    <definedName name="北京" localSheetId="9">#REF!</definedName>
    <definedName name="北京" localSheetId="2">#REF!</definedName>
    <definedName name="北京">#REF!</definedName>
    <definedName name="不不不" localSheetId="2">#REF!</definedName>
    <definedName name="不不不">#REF!</definedName>
    <definedName name="财政供养" localSheetId="9">#REF!</definedName>
    <definedName name="财政供养" localSheetId="2">#REF!</definedName>
    <definedName name="财政供养">#REF!</definedName>
    <definedName name="查询1" localSheetId="2">#REF!</definedName>
    <definedName name="查询1">#REF!</definedName>
    <definedName name="处室" localSheetId="9">#REF!</definedName>
    <definedName name="处室" localSheetId="2">#REF!</definedName>
    <definedName name="处室">#REF!</definedName>
    <definedName name="大多数">[10]XL4Poppy!$A$15</definedName>
    <definedName name="大连" localSheetId="9">#REF!</definedName>
    <definedName name="大连" localSheetId="13">#REF!</definedName>
    <definedName name="大连" localSheetId="2">#REF!</definedName>
    <definedName name="大连">#REF!</definedName>
    <definedName name="卩75" localSheetId="9">#REF!</definedName>
    <definedName name="卩75" localSheetId="2">#REF!</definedName>
    <definedName name="卩75">#REF!</definedName>
    <definedName name="第三批">#N/A</definedName>
    <definedName name="呃呃呃" localSheetId="12">#REF!</definedName>
    <definedName name="呃呃呃" localSheetId="13">#REF!</definedName>
    <definedName name="呃呃呃" localSheetId="2">#REF!</definedName>
    <definedName name="呃呃呃">#REF!</definedName>
    <definedName name="飞过海">[11]XL4Poppy!$C$4</definedName>
    <definedName name="福建" localSheetId="9">#REF!</definedName>
    <definedName name="福建" localSheetId="13">#REF!</definedName>
    <definedName name="福建" localSheetId="2">#REF!</definedName>
    <definedName name="福建">#REF!</definedName>
    <definedName name="福建地区" localSheetId="9">#REF!</definedName>
    <definedName name="福建地区" localSheetId="13">#REF!</definedName>
    <definedName name="福建地区" localSheetId="2">#REF!</definedName>
    <definedName name="福建地区">#REF!</definedName>
    <definedName name="附表" localSheetId="9">#REF!</definedName>
    <definedName name="附表" localSheetId="13">#REF!</definedName>
    <definedName name="附表" localSheetId="2">#REF!</definedName>
    <definedName name="附表">#REF!</definedName>
    <definedName name="广东" localSheetId="9">#REF!</definedName>
    <definedName name="广东" localSheetId="2">#REF!</definedName>
    <definedName name="广东">#REF!</definedName>
    <definedName name="广东地区" localSheetId="9">#REF!</definedName>
    <definedName name="广东地区" localSheetId="2">#REF!</definedName>
    <definedName name="广东地区">#REF!</definedName>
    <definedName name="广西" localSheetId="9">#REF!</definedName>
    <definedName name="广西" localSheetId="2">#REF!</definedName>
    <definedName name="广西">#REF!</definedName>
    <definedName name="贵州" localSheetId="9">#REF!</definedName>
    <definedName name="贵州" localSheetId="2">#REF!</definedName>
    <definedName name="贵州">#REF!</definedName>
    <definedName name="哈哈哈哈" localSheetId="2">#REF!</definedName>
    <definedName name="哈哈哈哈">#REF!</definedName>
    <definedName name="还有" localSheetId="9">#REF!</definedName>
    <definedName name="还有" localSheetId="2">#REF!</definedName>
    <definedName name="还有">#REF!</definedName>
    <definedName name="海南" localSheetId="9">#REF!</definedName>
    <definedName name="海南" localSheetId="2">#REF!</definedName>
    <definedName name="海南">#REF!</definedName>
    <definedName name="河北" localSheetId="9">#REF!</definedName>
    <definedName name="河北" localSheetId="2">#REF!</definedName>
    <definedName name="河北">#REF!</definedName>
    <definedName name="河南" localSheetId="9">#REF!</definedName>
    <definedName name="河南" localSheetId="2">#REF!</definedName>
    <definedName name="河南">#REF!</definedName>
    <definedName name="黑龙江" localSheetId="9">#REF!</definedName>
    <definedName name="黑龙江" localSheetId="2">#REF!</definedName>
    <definedName name="黑龙江">#REF!</definedName>
    <definedName name="湖北" localSheetId="9">#REF!</definedName>
    <definedName name="湖北" localSheetId="2">#REF!</definedName>
    <definedName name="湖北">#REF!</definedName>
    <definedName name="湖南" localSheetId="9">#REF!</definedName>
    <definedName name="湖南" localSheetId="2">#REF!</definedName>
    <definedName name="湖南">#REF!</definedName>
    <definedName name="汇率" localSheetId="9">#REF!</definedName>
    <definedName name="汇率" localSheetId="2">#REF!</definedName>
    <definedName name="汇率">#REF!</definedName>
    <definedName name="基金处室" localSheetId="9">#REF!</definedName>
    <definedName name="基金处室" localSheetId="2">#REF!</definedName>
    <definedName name="基金处室">#REF!</definedName>
    <definedName name="基金金额" localSheetId="9">#REF!</definedName>
    <definedName name="基金金额" localSheetId="2">#REF!</definedName>
    <definedName name="基金金额">#REF!</definedName>
    <definedName name="基金科目" localSheetId="9">#REF!</definedName>
    <definedName name="基金科目" localSheetId="2">#REF!</definedName>
    <definedName name="基金科目">#REF!</definedName>
    <definedName name="基金类型" localSheetId="9">#REF!</definedName>
    <definedName name="基金类型" localSheetId="2">#REF!</definedName>
    <definedName name="基金类型">#REF!</definedName>
    <definedName name="吉林" localSheetId="9">#REF!</definedName>
    <definedName name="吉林" localSheetId="2">#REF!</definedName>
    <definedName name="吉林">#REF!</definedName>
    <definedName name="江苏" localSheetId="9">#REF!</definedName>
    <definedName name="江苏" localSheetId="2">#REF!</definedName>
    <definedName name="江苏">#REF!</definedName>
    <definedName name="江西" localSheetId="9">#REF!</definedName>
    <definedName name="江西" localSheetId="2">#REF!</definedName>
    <definedName name="江西">#REF!</definedName>
    <definedName name="金额" localSheetId="9">#REF!</definedName>
    <definedName name="金额" localSheetId="2">#REF!</definedName>
    <definedName name="金额">#REF!</definedName>
    <definedName name="科目" localSheetId="9">#REF!</definedName>
    <definedName name="科目" localSheetId="2">#REF!</definedName>
    <definedName name="科目">#REF!</definedName>
    <definedName name="啦啦啦" localSheetId="2">#REF!</definedName>
    <definedName name="啦啦啦">#REF!</definedName>
    <definedName name="了" localSheetId="2">#REF!</definedName>
    <definedName name="了">#REF!</definedName>
    <definedName name="类型" localSheetId="9">#REF!</definedName>
    <definedName name="类型" localSheetId="2">#REF!</definedName>
    <definedName name="类型">#REF!</definedName>
    <definedName name="辽宁" localSheetId="9">#REF!</definedName>
    <definedName name="辽宁" localSheetId="2">#REF!</definedName>
    <definedName name="辽宁">#REF!</definedName>
    <definedName name="辽宁地区" localSheetId="9">#REF!</definedName>
    <definedName name="辽宁地区" localSheetId="2">#REF!</definedName>
    <definedName name="辽宁地区">#REF!</definedName>
    <definedName name="么么么么" localSheetId="2">#REF!</definedName>
    <definedName name="么么么么">#REF!</definedName>
    <definedName name="内蒙" localSheetId="9">#REF!</definedName>
    <definedName name="内蒙" localSheetId="2">#REF!</definedName>
    <definedName name="内蒙">#REF!</definedName>
    <definedName name="你" localSheetId="2">#REF!</definedName>
    <definedName name="你">#REF!</definedName>
    <definedName name="宁波" localSheetId="9">#REF!</definedName>
    <definedName name="宁波" localSheetId="2">#REF!</definedName>
    <definedName name="宁波">#REF!</definedName>
    <definedName name="宁夏" localSheetId="9">#REF!</definedName>
    <definedName name="宁夏" localSheetId="2">#REF!</definedName>
    <definedName name="宁夏">#REF!</definedName>
    <definedName name="悄悄" localSheetId="2">#REF!</definedName>
    <definedName name="悄悄">#REF!</definedName>
    <definedName name="青岛" localSheetId="9">#REF!</definedName>
    <definedName name="青岛" localSheetId="2">#REF!</definedName>
    <definedName name="青岛">#REF!</definedName>
    <definedName name="青海" localSheetId="9">#REF!</definedName>
    <definedName name="青海" localSheetId="2">#REF!</definedName>
    <definedName name="青海">#REF!</definedName>
    <definedName name="全额差额比例" localSheetId="9">'[12]C01-1'!#REF!</definedName>
    <definedName name="全额差额比例" localSheetId="2">'[12]C01-1'!#REF!</definedName>
    <definedName name="全额差额比例">'[12]C01-1'!#REF!</definedName>
    <definedName name="全国收入累计">#N/A</definedName>
    <definedName name="日日日" localSheetId="12">#REF!</definedName>
    <definedName name="日日日" localSheetId="13">#REF!</definedName>
    <definedName name="日日日" localSheetId="2">#REF!</definedName>
    <definedName name="日日日">#REF!</definedName>
    <definedName name="厦门" localSheetId="9">#REF!</definedName>
    <definedName name="厦门" localSheetId="13">#REF!</definedName>
    <definedName name="厦门" localSheetId="2">#REF!</definedName>
    <definedName name="厦门">#REF!</definedName>
    <definedName name="山东" localSheetId="9">#REF!</definedName>
    <definedName name="山东" localSheetId="13">#REF!</definedName>
    <definedName name="山东" localSheetId="2">#REF!</definedName>
    <definedName name="山东">#REF!</definedName>
    <definedName name="山东地区" localSheetId="9">#REF!</definedName>
    <definedName name="山东地区" localSheetId="2">#REF!</definedName>
    <definedName name="山东地区">#REF!</definedName>
    <definedName name="山西" localSheetId="9">#REF!</definedName>
    <definedName name="山西" localSheetId="2">#REF!</definedName>
    <definedName name="山西">#REF!</definedName>
    <definedName name="陕西" localSheetId="9">#REF!</definedName>
    <definedName name="陕西" localSheetId="2">#REF!</definedName>
    <definedName name="陕西">#REF!</definedName>
    <definedName name="上海" localSheetId="9">#REF!</definedName>
    <definedName name="上海" localSheetId="2">#REF!</definedName>
    <definedName name="上海">#REF!</definedName>
    <definedName name="深圳" localSheetId="9">#REF!</definedName>
    <definedName name="深圳" localSheetId="2">#REF!</definedName>
    <definedName name="深圳">#REF!</definedName>
    <definedName name="生产列1" localSheetId="9">#REF!</definedName>
    <definedName name="生产列1" localSheetId="2">#REF!</definedName>
    <definedName name="生产列1">#REF!</definedName>
    <definedName name="生产列11" localSheetId="9">#REF!</definedName>
    <definedName name="生产列11" localSheetId="2">#REF!</definedName>
    <definedName name="生产列11">#REF!</definedName>
    <definedName name="生产列15" localSheetId="9">#REF!</definedName>
    <definedName name="生产列15" localSheetId="2">#REF!</definedName>
    <definedName name="生产列15">#REF!</definedName>
    <definedName name="生产列16" localSheetId="9">#REF!</definedName>
    <definedName name="生产列16" localSheetId="2">#REF!</definedName>
    <definedName name="生产列16">#REF!</definedName>
    <definedName name="生产列17" localSheetId="9">#REF!</definedName>
    <definedName name="生产列17" localSheetId="2">#REF!</definedName>
    <definedName name="生产列17">#REF!</definedName>
    <definedName name="生产列19" localSheetId="9">#REF!</definedName>
    <definedName name="生产列19" localSheetId="2">#REF!</definedName>
    <definedName name="生产列19">#REF!</definedName>
    <definedName name="生产列2" localSheetId="9">#REF!</definedName>
    <definedName name="生产列2" localSheetId="2">#REF!</definedName>
    <definedName name="生产列2">#REF!</definedName>
    <definedName name="生产列20" localSheetId="9">#REF!</definedName>
    <definedName name="生产列20" localSheetId="2">#REF!</definedName>
    <definedName name="生产列20">#REF!</definedName>
    <definedName name="生产列3" localSheetId="9">#REF!</definedName>
    <definedName name="生产列3" localSheetId="2">#REF!</definedName>
    <definedName name="生产列3">#REF!</definedName>
    <definedName name="生产列4" localSheetId="9">#REF!</definedName>
    <definedName name="生产列4" localSheetId="2">#REF!</definedName>
    <definedName name="生产列4">#REF!</definedName>
    <definedName name="生产列5" localSheetId="9">#REF!</definedName>
    <definedName name="生产列5" localSheetId="2">#REF!</definedName>
    <definedName name="生产列5">#REF!</definedName>
    <definedName name="生产列6" localSheetId="9">#REF!</definedName>
    <definedName name="生产列6" localSheetId="2">#REF!</definedName>
    <definedName name="生产列6">#REF!</definedName>
    <definedName name="生产列7" localSheetId="9">#REF!</definedName>
    <definedName name="生产列7" localSheetId="2">#REF!</definedName>
    <definedName name="生产列7">#REF!</definedName>
    <definedName name="生产列8" localSheetId="9">#REF!</definedName>
    <definedName name="生产列8" localSheetId="2">#REF!</definedName>
    <definedName name="生产列8">#REF!</definedName>
    <definedName name="生产列9" localSheetId="9">#REF!</definedName>
    <definedName name="生产列9" localSheetId="2">#REF!</definedName>
    <definedName name="生产列9">#REF!</definedName>
    <definedName name="生产期" localSheetId="9">#REF!</definedName>
    <definedName name="生产期" localSheetId="2">#REF!</definedName>
    <definedName name="生产期">#REF!</definedName>
    <definedName name="生产期1" localSheetId="9">#REF!</definedName>
    <definedName name="生产期1" localSheetId="2">#REF!</definedName>
    <definedName name="生产期1">#REF!</definedName>
    <definedName name="生产期11" localSheetId="9">#REF!</definedName>
    <definedName name="生产期11" localSheetId="2">#REF!</definedName>
    <definedName name="生产期11">#REF!</definedName>
    <definedName name="生产期123" localSheetId="9">#REF!</definedName>
    <definedName name="生产期123" localSheetId="2">#REF!</definedName>
    <definedName name="生产期123">#REF!</definedName>
    <definedName name="生产期15" localSheetId="9">#REF!</definedName>
    <definedName name="生产期15" localSheetId="2">#REF!</definedName>
    <definedName name="生产期15">#REF!</definedName>
    <definedName name="生产期16" localSheetId="9">#REF!</definedName>
    <definedName name="生产期16" localSheetId="2">#REF!</definedName>
    <definedName name="生产期16">#REF!</definedName>
    <definedName name="生产期17" localSheetId="9">#REF!</definedName>
    <definedName name="生产期17" localSheetId="2">#REF!</definedName>
    <definedName name="生产期17">#REF!</definedName>
    <definedName name="生产期19" localSheetId="9">#REF!</definedName>
    <definedName name="生产期19" localSheetId="2">#REF!</definedName>
    <definedName name="生产期19">#REF!</definedName>
    <definedName name="生产期2" localSheetId="9">#REF!</definedName>
    <definedName name="生产期2" localSheetId="2">#REF!</definedName>
    <definedName name="生产期2">#REF!</definedName>
    <definedName name="生产期20" localSheetId="9">#REF!</definedName>
    <definedName name="生产期20" localSheetId="2">#REF!</definedName>
    <definedName name="生产期20">#REF!</definedName>
    <definedName name="生产期3" localSheetId="9">#REF!</definedName>
    <definedName name="生产期3" localSheetId="2">#REF!</definedName>
    <definedName name="生产期3">#REF!</definedName>
    <definedName name="生产期4" localSheetId="9">#REF!</definedName>
    <definedName name="生产期4" localSheetId="2">#REF!</definedName>
    <definedName name="生产期4">#REF!</definedName>
    <definedName name="生产期5" localSheetId="9">#REF!</definedName>
    <definedName name="生产期5" localSheetId="2">#REF!</definedName>
    <definedName name="生产期5">#REF!</definedName>
    <definedName name="生产期6" localSheetId="9">#REF!</definedName>
    <definedName name="生产期6" localSheetId="2">#REF!</definedName>
    <definedName name="生产期6">#REF!</definedName>
    <definedName name="生产期7" localSheetId="9">#REF!</definedName>
    <definedName name="生产期7" localSheetId="2">#REF!</definedName>
    <definedName name="生产期7">#REF!</definedName>
    <definedName name="生产期8" localSheetId="9">#REF!</definedName>
    <definedName name="生产期8" localSheetId="2">#REF!</definedName>
    <definedName name="生产期8">#REF!</definedName>
    <definedName name="生产期9" localSheetId="9">#REF!</definedName>
    <definedName name="生产期9" localSheetId="2">#REF!</definedName>
    <definedName name="生产期9">#REF!</definedName>
    <definedName name="省级">#N/A</definedName>
    <definedName name="时代" localSheetId="12">#REF!</definedName>
    <definedName name="时代" localSheetId="13">#REF!</definedName>
    <definedName name="时代" localSheetId="2">#REF!</definedName>
    <definedName name="时代">#REF!</definedName>
    <definedName name="是" localSheetId="13">#REF!</definedName>
    <definedName name="是" localSheetId="2">#REF!</definedName>
    <definedName name="是">#REF!</definedName>
    <definedName name="是水水水水" localSheetId="13">#REF!</definedName>
    <definedName name="是水水水水" localSheetId="2">#REF!</definedName>
    <definedName name="是水水水水">#REF!</definedName>
    <definedName name="收入表">#N/A</definedName>
    <definedName name="水水水嘎嘎嘎水" localSheetId="13">#REF!</definedName>
    <definedName name="水水水嘎嘎嘎水" localSheetId="2">#REF!</definedName>
    <definedName name="水水水嘎嘎嘎水">#REF!</definedName>
    <definedName name="水水水水" localSheetId="13">#REF!</definedName>
    <definedName name="水水水水" localSheetId="2">#REF!</definedName>
    <definedName name="水水水水">#REF!</definedName>
    <definedName name="四川" localSheetId="9">#REF!</definedName>
    <definedName name="四川" localSheetId="13">#REF!</definedName>
    <definedName name="四川" localSheetId="2">#REF!</definedName>
    <definedName name="四川">#REF!</definedName>
    <definedName name="四季度" localSheetId="9">'[13]C01-1'!#REF!</definedName>
    <definedName name="四季度" localSheetId="2">'[13]C01-1'!#REF!</definedName>
    <definedName name="四季度">'[13]C01-1'!#REF!</definedName>
    <definedName name="天津" localSheetId="9">#REF!</definedName>
    <definedName name="天津" localSheetId="13">#REF!</definedName>
    <definedName name="天津" localSheetId="2">#REF!</definedName>
    <definedName name="天津">#REF!</definedName>
    <definedName name="位次d" localSheetId="9">[14]四月份月报!#REF!</definedName>
    <definedName name="位次d" localSheetId="2">[14]四月份月报!#REF!</definedName>
    <definedName name="位次d">[14]四月份月报!#REF!</definedName>
    <definedName name="我问问" localSheetId="13">#REF!</definedName>
    <definedName name="我问问" localSheetId="2">#REF!</definedName>
    <definedName name="我问问">#REF!</definedName>
    <definedName name="西藏" localSheetId="9">#REF!</definedName>
    <definedName name="西藏" localSheetId="13">#REF!</definedName>
    <definedName name="西藏" localSheetId="2">#REF!</definedName>
    <definedName name="西藏">#REF!</definedName>
    <definedName name="新疆" localSheetId="9">#REF!</definedName>
    <definedName name="新疆" localSheetId="13">#REF!</definedName>
    <definedName name="新疆" localSheetId="2">#REF!</definedName>
    <definedName name="新疆">#REF!</definedName>
    <definedName name="性别" localSheetId="9">[15]基础编码!$H$2:$H$3</definedName>
    <definedName name="性别">[16]基础编码!$H$2:$H$3</definedName>
    <definedName name="学历" localSheetId="9">[15]基础编码!$S$2:$S$9</definedName>
    <definedName name="学历">[16]基础编码!$S$2:$S$9</definedName>
    <definedName name="一i" localSheetId="13">#REF!</definedName>
    <definedName name="一i" localSheetId="2">#REF!</definedName>
    <definedName name="一i">#REF!</definedName>
    <definedName name="一一i" localSheetId="13">#REF!</definedName>
    <definedName name="一一i" localSheetId="2">#REF!</definedName>
    <definedName name="一一i">#REF!</definedName>
    <definedName name="云南" localSheetId="9">#REF!</definedName>
    <definedName name="云南" localSheetId="13">#REF!</definedName>
    <definedName name="云南" localSheetId="2">#REF!</definedName>
    <definedName name="云南">#REF!</definedName>
    <definedName name="啧啧啧" localSheetId="2">#REF!</definedName>
    <definedName name="啧啧啧">#REF!</definedName>
    <definedName name="浙江" localSheetId="9">#REF!</definedName>
    <definedName name="浙江" localSheetId="2">#REF!</definedName>
    <definedName name="浙江">#REF!</definedName>
    <definedName name="浙江地区" localSheetId="9">#REF!</definedName>
    <definedName name="浙江地区" localSheetId="2">#REF!</definedName>
    <definedName name="浙江地区">#REF!</definedName>
    <definedName name="支出">'[17]P1012001'!$A$6:$E$117</definedName>
    <definedName name="重庆" localSheetId="9">#REF!</definedName>
    <definedName name="重庆" localSheetId="13">#REF!</definedName>
    <definedName name="重庆" localSheetId="2">#REF!</definedName>
    <definedName name="重庆">#REF!</definedName>
    <definedName name="전" localSheetId="9">#REF!</definedName>
    <definedName name="전" localSheetId="2">#REF!</definedName>
    <definedName name="전">#REF!</definedName>
    <definedName name="주택사업본부" localSheetId="9">#REF!</definedName>
    <definedName name="주택사업본부" localSheetId="2">#REF!</definedName>
    <definedName name="주택사업본부">#REF!</definedName>
    <definedName name="철구사업본부" localSheetId="2">#REF!</definedName>
    <definedName name="철구사업본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<sst xmlns="http://schemas.openxmlformats.org/spreadsheetml/2006/main" count="3080" uniqueCount="1331">
  <si>
    <t>表一</t>
  </si>
  <si>
    <t>南召县2020年一般公共预算收入预算表</t>
  </si>
  <si>
    <t>单位：万元</t>
  </si>
  <si>
    <t>项   目</t>
  </si>
  <si>
    <t>2020年</t>
  </si>
  <si>
    <t>2019年</t>
  </si>
  <si>
    <t>增长%</t>
  </si>
  <si>
    <t>绝对额</t>
  </si>
  <si>
    <t>备注</t>
  </si>
  <si>
    <t>预算数</t>
  </si>
  <si>
    <t>完成数</t>
  </si>
  <si>
    <t>增减</t>
  </si>
  <si>
    <t>一般公共预算收入</t>
  </si>
  <si>
    <t>其中：县本级</t>
  </si>
  <si>
    <t xml:space="preserve">      乡镇级</t>
  </si>
  <si>
    <t>一、税务部门税收小计</t>
  </si>
  <si>
    <t>二、非税收入小计</t>
  </si>
  <si>
    <t>表二</t>
  </si>
  <si>
    <t xml:space="preserve"> </t>
  </si>
  <si>
    <t>2020年一般公共预算支出表</t>
  </si>
  <si>
    <t>项目</t>
  </si>
  <si>
    <t>一、一般公共服务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</si>
  <si>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</si>
  <si>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</si>
  <si>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</si>
  <si>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</si>
  <si>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</si>
  <si>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</si>
  <si>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</si>
  <si>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</si>
  <si>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</si>
  <si>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</si>
  <si>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</si>
  <si>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</si>
  <si>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</si>
  <si>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</si>
  <si>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</si>
  <si>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</si>
  <si>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</si>
  <si>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</si>
  <si>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</si>
  <si>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专项业务活动</t>
  </si>
  <si>
    <t xml:space="preserve">      政务公开审批</t>
  </si>
  <si>
    <t xml:space="preserve">      信访事务</t>
  </si>
  <si>
    <t xml:space="preserve">      参事事务</t>
  </si>
  <si>
    <t xml:space="preserve">      其他政府办公厅（室）及相关机构事务支出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</si>
  <si>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</si>
  <si>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</si>
  <si>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</si>
  <si>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</si>
  <si>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</si>
  <si>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</si>
  <si>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应对气象变化管理事务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</si>
  <si>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</si>
  <si>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</si>
  <si>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</si>
  <si>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</si>
  <si>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</si>
  <si>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</si>
  <si>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</si>
  <si>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</si>
  <si>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</si>
  <si>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</si>
  <si>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</si>
  <si>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</si>
  <si>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</si>
  <si>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</si>
  <si>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</si>
  <si>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</si>
  <si>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税务办案</t>
  </si>
  <si>
    <t xml:space="preserve">      发票管理及税务登记</t>
  </si>
  <si>
    <t xml:space="preserve">      代扣代收代征税款手续费</t>
  </si>
  <si>
    <t xml:space="preserve">      税务宣传</t>
  </si>
  <si>
    <t xml:space="preserve">      协税护税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</si>
  <si>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</si>
  <si>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</si>
  <si>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</si>
  <si>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</si>
  <si>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</si>
  <si>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</si>
  <si>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缉私办案</t>
  </si>
  <si>
    <t xml:space="preserve">      口岸管理</t>
  </si>
  <si>
    <t xml:space="preserve">      海关关务</t>
  </si>
  <si>
    <t xml:space="preserve">      关税征管</t>
  </si>
  <si>
    <t xml:space="preserve">      海关监管</t>
  </si>
  <si>
    <t xml:space="preserve">      检验免疫</t>
  </si>
  <si>
    <t xml:space="preserve">      其他海关事务支出</t>
  </si>
  <si>
    <t xml:space="preserve">    人力资源事务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</si>
  <si>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</si>
  <si>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</si>
  <si>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</si>
  <si>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</si>
  <si>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    其他人力资源事务支出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</si>
  <si>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</si>
  <si>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</si>
  <si>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</si>
  <si>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巡视工作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</si>
  <si>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</si>
  <si>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</si>
  <si>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</si>
  <si>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</si>
  <si>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</si>
  <si>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</si>
  <si>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</si>
  <si>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</si>
  <si>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>大数据中心运行费</t>
  </si>
  <si>
    <t xml:space="preserve">    知识产权事务</t>
  </si>
  <si>
    <t xml:space="preserve">      专利审批</t>
  </si>
  <si>
    <t xml:space="preserve">      国家知识产权战略</t>
  </si>
  <si>
    <t xml:space="preserve">      专利试点和产业化推进</t>
  </si>
  <si>
    <t xml:space="preserve">      国际组织专项活动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</si>
  <si>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</si>
  <si>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</si>
  <si>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</si>
  <si>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</si>
  <si>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</si>
  <si>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</si>
  <si>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</si>
  <si>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港澳台事务</t>
  </si>
  <si>
    <t xml:space="preserve">      港澳事务</t>
  </si>
  <si>
    <t xml:space="preserve">      台湾事务</t>
  </si>
  <si>
    <t xml:space="preserve">      其他港澳台事务支出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</si>
  <si>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</si>
  <si>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</si>
  <si>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</si>
  <si>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</si>
  <si>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</si>
  <si>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</si>
  <si>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工会事务</t>
  </si>
  <si>
    <t xml:space="preserve">      其他群众团体事务支出</t>
  </si>
  <si>
    <t xml:space="preserve">    党委办公厅（室）及相关机构事务</t>
  </si>
  <si>
    <t>档案局分入档案事务291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</si>
  <si>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</si>
  <si>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</si>
  <si>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</si>
  <si>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公务员事务</t>
  </si>
  <si>
    <t xml:space="preserve">      其他组织事务支出</t>
  </si>
  <si>
    <t xml:space="preserve">    宣传事务</t>
  </si>
  <si>
    <t xml:space="preserve">      宣传管理</t>
  </si>
  <si>
    <t xml:space="preserve">      其他宣传事务支出</t>
  </si>
  <si>
    <t xml:space="preserve">    统战事务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</si>
  <si>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</si>
  <si>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</si>
  <si>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</si>
  <si>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</si>
  <si>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</si>
  <si>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</si>
  <si>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</si>
  <si>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网信事务</t>
  </si>
  <si>
    <t xml:space="preserve">      信息安全事务</t>
  </si>
  <si>
    <t xml:space="preserve">      其他网信事务支出</t>
  </si>
  <si>
    <t xml:space="preserve">    市场监督管理事务</t>
  </si>
  <si>
    <t xml:space="preserve">      市场主体管理</t>
  </si>
  <si>
    <t xml:space="preserve">      市场秩序执法</t>
  </si>
  <si>
    <t xml:space="preserve">      质量基础</t>
  </si>
  <si>
    <t xml:space="preserve">      药品事务</t>
  </si>
  <si>
    <t xml:space="preserve">      医疗器械事务</t>
  </si>
  <si>
    <t xml:space="preserve">      化妆品事务</t>
  </si>
  <si>
    <t xml:space="preserve">      质量安全监管</t>
  </si>
  <si>
    <t xml:space="preserve">      食品安全监管</t>
  </si>
  <si>
    <t xml:space="preserve">      其他市场监督管理事务</t>
  </si>
  <si>
    <t xml:space="preserve">    其他一般公共服务支出</t>
  </si>
  <si>
    <t xml:space="preserve">      国家赔偿费用支出</t>
  </si>
  <si>
    <t xml:space="preserve">      其他一般公共服务支出</t>
  </si>
  <si>
    <t>二、外交支出</t>
  </si>
  <si>
    <t xml:space="preserve">    对外合作与交流</t>
  </si>
  <si>
    <t xml:space="preserve">    其他外交支出</t>
  </si>
  <si>
    <t>三、国防支出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</si>
  <si>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</si>
  <si>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</si>
  <si>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</si>
  <si>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</si>
  <si>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</si>
  <si>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</si>
  <si>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预备役部队</t>
  </si>
  <si>
    <t xml:space="preserve">      民兵</t>
  </si>
  <si>
    <t xml:space="preserve">      边海防</t>
  </si>
  <si>
    <t xml:space="preserve">      其他国防动员支出</t>
  </si>
  <si>
    <t xml:space="preserve">    其他国防支出</t>
  </si>
  <si>
    <t>四、公共安全支出</t>
  </si>
  <si>
    <t xml:space="preserve">    武装警察部队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</si>
  <si>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</si>
  <si>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</si>
  <si>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</si>
  <si>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</si>
  <si>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</si>
  <si>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特勤业务</t>
  </si>
  <si>
    <t xml:space="preserve">      移民事务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</si>
  <si>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</si>
  <si>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</si>
  <si>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</si>
  <si>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</si>
  <si>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</si>
  <si>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</si>
  <si>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检查监督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</si>
  <si>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</si>
  <si>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</si>
  <si>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</si>
  <si>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</si>
  <si>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</si>
  <si>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</si>
  <si>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</si>
  <si>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</si>
  <si>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</si>
  <si>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律师公证管理</t>
  </si>
  <si>
    <t xml:space="preserve">      法律援助</t>
  </si>
  <si>
    <t xml:space="preserve">      国家统一法律职业资格考试</t>
  </si>
  <si>
    <t xml:space="preserve">      仲裁</t>
  </si>
  <si>
    <t xml:space="preserve">      社区矫正</t>
  </si>
  <si>
    <t xml:space="preserve">      司法鉴定</t>
  </si>
  <si>
    <t xml:space="preserve">      法制建设</t>
  </si>
  <si>
    <t xml:space="preserve">  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</si>
  <si>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</si>
  <si>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</si>
  <si>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</si>
  <si>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</si>
  <si>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</si>
  <si>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</si>
  <si>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</si>
  <si>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</si>
  <si>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</si>
  <si>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</si>
  <si>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</si>
  <si>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</si>
  <si>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</si>
  <si>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</si>
  <si>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</si>
  <si>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</si>
  <si>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</si>
  <si>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</t>
  </si>
  <si>
    <t xml:space="preserve">      其他公共安全支出</t>
  </si>
  <si>
    <t>五、教育支出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</si>
  <si>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</si>
  <si>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</si>
  <si>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</si>
  <si>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</si>
  <si>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</si>
  <si>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</si>
  <si>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</si>
  <si>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</si>
  <si>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化解农村义务教育债务支出</t>
  </si>
  <si>
    <t xml:space="preserve">      化解普通高中债务支出</t>
  </si>
  <si>
    <t xml:space="preserve">      其他普通教育支出</t>
  </si>
  <si>
    <t xml:space="preserve">    职业教育</t>
  </si>
  <si>
    <t xml:space="preserve">      初等职业教育</t>
  </si>
  <si>
    <t xml:space="preserve">      中等职业教育</t>
  </si>
  <si>
    <t xml:space="preserve">      技校教育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</si>
  <si>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</si>
  <si>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</si>
  <si>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</si>
  <si>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</si>
  <si>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</si>
  <si>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</si>
  <si>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</si>
  <si>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</si>
  <si>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</si>
  <si>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</si>
  <si>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</si>
  <si>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</si>
  <si>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</si>
  <si>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</si>
  <si>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</si>
  <si>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</si>
  <si>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</si>
  <si>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</si>
  <si>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</si>
  <si>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</si>
  <si>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</si>
  <si>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</si>
  <si>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</si>
  <si>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</si>
  <si>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</si>
  <si>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</si>
  <si>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</si>
  <si>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</si>
  <si>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</si>
  <si>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</si>
  <si>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</si>
  <si>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</si>
  <si>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</si>
  <si>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</si>
  <si>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>六、科学技术支出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</si>
  <si>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</si>
  <si>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</si>
  <si>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</si>
  <si>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</si>
  <si>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自然科学基金</t>
  </si>
  <si>
    <t xml:space="preserve">      重点实验室及相关设施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</si>
  <si>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</si>
  <si>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</si>
  <si>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</si>
  <si>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</si>
  <si>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</si>
  <si>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</si>
  <si>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</si>
  <si>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</si>
  <si>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</si>
  <si>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</si>
  <si>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科技成果转化与扩散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</si>
  <si>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</si>
  <si>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</si>
  <si>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</si>
  <si>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</si>
  <si>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</si>
  <si>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</si>
  <si>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</si>
  <si>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</si>
  <si>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</si>
  <si>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</si>
  <si>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</si>
  <si>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</si>
  <si>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</si>
  <si>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</si>
  <si>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</si>
  <si>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</si>
  <si>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</si>
  <si>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</si>
  <si>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</si>
  <si>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</si>
  <si>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</si>
  <si>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</si>
  <si>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  重点研发计划</t>
  </si>
  <si>
    <t xml:space="preserve">      其他科技重大项目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</si>
  <si>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</si>
  <si>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</si>
  <si>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</si>
  <si>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</si>
  <si>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</si>
  <si>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>七、文化旅游体育与传媒支出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</si>
  <si>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</si>
  <si>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</si>
  <si>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</si>
  <si>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</si>
  <si>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</si>
  <si>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</si>
  <si>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</si>
  <si>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</si>
  <si>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</si>
  <si>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</si>
  <si>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</si>
  <si>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文化和旅游管理事务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</si>
  <si>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</si>
  <si>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</si>
  <si>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</si>
  <si>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</si>
  <si>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</si>
  <si>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</si>
  <si>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</si>
  <si>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</si>
  <si>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</si>
  <si>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</si>
  <si>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</si>
  <si>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</si>
  <si>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</si>
  <si>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</si>
  <si>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新闻出版电影</t>
  </si>
  <si>
    <t xml:space="preserve">      一般行政管理实务</t>
  </si>
  <si>
    <t xml:space="preserve">      新闻通讯</t>
  </si>
  <si>
    <t xml:space="preserve">      出版发行</t>
  </si>
  <si>
    <t xml:space="preserve">      版权管理</t>
  </si>
  <si>
    <t xml:space="preserve">      电影</t>
  </si>
  <si>
    <t xml:space="preserve">      其他新闻出版电影支出</t>
  </si>
  <si>
    <t xml:space="preserve">    广播电视</t>
  </si>
  <si>
    <t xml:space="preserve">      广播</t>
  </si>
  <si>
    <t xml:space="preserve">      电视</t>
  </si>
  <si>
    <t xml:space="preserve">      监测监管</t>
  </si>
  <si>
    <t xml:space="preserve">      其他广播电视支出</t>
  </si>
  <si>
    <t xml:space="preserve">    其他文化旅游体育与传媒支出</t>
  </si>
  <si>
    <t xml:space="preserve">      宣传文化发展专项支出</t>
  </si>
  <si>
    <t xml:space="preserve">      文化产业发展专项支出</t>
  </si>
  <si>
    <t xml:space="preserve">      其他文化旅游体育与传媒支出</t>
  </si>
  <si>
    <t>八、社会保障和就业支出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</si>
  <si>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</si>
  <si>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</si>
  <si>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</si>
  <si>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</si>
  <si>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</si>
  <si>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</si>
  <si>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</si>
  <si>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</si>
  <si>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</si>
  <si>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其他人力资源和社会保障管理事务支出</t>
  </si>
  <si>
    <t xml:space="preserve">    民政管理事务</t>
  </si>
  <si>
    <t xml:space="preserve">      社会组织管理</t>
  </si>
  <si>
    <t xml:space="preserve">      行政区划和地名管理</t>
  </si>
  <si>
    <t xml:space="preserve">      基层政权建设和社区治理</t>
  </si>
  <si>
    <t xml:space="preserve">      其他民政管理事务支出</t>
  </si>
  <si>
    <t xml:space="preserve">    补充全国社会保障基金</t>
  </si>
  <si>
    <t xml:space="preserve">      用一般公共预算补充基金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</si>
  <si>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</si>
  <si>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</si>
  <si>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</si>
  <si>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离退休人员管理机构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</si>
  <si>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</si>
  <si>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</si>
  <si>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</si>
  <si>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其他行政事业单位养老支出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</si>
  <si>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</si>
  <si>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</si>
  <si>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</si>
  <si>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</si>
  <si>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</si>
  <si>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</si>
  <si>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</si>
  <si>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</si>
  <si>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</si>
  <si>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</si>
  <si>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</si>
  <si>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</si>
  <si>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求职创业补贴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</si>
  <si>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</si>
  <si>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</si>
  <si>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</si>
  <si>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</si>
  <si>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</si>
  <si>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</si>
  <si>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</si>
  <si>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</si>
  <si>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</si>
  <si>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</si>
  <si>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</si>
  <si>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</si>
  <si>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</si>
  <si>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</si>
  <si>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</si>
  <si>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</si>
  <si>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</si>
  <si>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</si>
  <si>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</si>
  <si>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康复辅具</t>
  </si>
  <si>
    <t xml:space="preserve">      殡葬</t>
  </si>
  <si>
    <t xml:space="preserve">      社会福利事业单位</t>
  </si>
  <si>
    <t xml:space="preserve">      养老服务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</si>
  <si>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</si>
  <si>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</si>
  <si>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</si>
  <si>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</si>
  <si>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</si>
  <si>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</si>
  <si>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</si>
  <si>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</si>
  <si>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</si>
  <si>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</si>
  <si>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</si>
  <si>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</si>
  <si>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</si>
  <si>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</si>
  <si>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</si>
  <si>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</si>
  <si>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</si>
  <si>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</si>
  <si>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</si>
  <si>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交强险增值税补助基金支出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</si>
  <si>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</si>
  <si>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</si>
  <si>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</si>
  <si>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</si>
  <si>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</si>
  <si>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</si>
  <si>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</si>
  <si>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</si>
  <si>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</si>
  <si>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</si>
  <si>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</si>
  <si>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财政对生育保险基金的补助</t>
  </si>
  <si>
    <t xml:space="preserve">      其他财政对社会保险基金的补助</t>
  </si>
  <si>
    <t xml:space="preserve">    退役军人管理事务</t>
  </si>
  <si>
    <t xml:space="preserve">      拥军优属</t>
  </si>
  <si>
    <t xml:space="preserve">      部队供应</t>
  </si>
  <si>
    <t xml:space="preserve">      其他退役军人事务管理支出</t>
  </si>
  <si>
    <t xml:space="preserve">    财政代缴社会保险费支出</t>
  </si>
  <si>
    <t xml:space="preserve">      财政代缴城乡居民基本养老保险费支出</t>
  </si>
  <si>
    <t xml:space="preserve">      财政代缴其他社会保险费支出</t>
  </si>
  <si>
    <t xml:space="preserve">    其他社会保障和就业支出</t>
  </si>
  <si>
    <t>九、卫生健康支出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</si>
  <si>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</si>
  <si>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</si>
  <si>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</si>
  <si>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</si>
  <si>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</si>
  <si>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</si>
  <si>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</si>
  <si>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</si>
  <si>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妇幼保健医院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</si>
  <si>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</si>
  <si>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</si>
  <si>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</si>
  <si>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</si>
  <si>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</si>
  <si>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康复医院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</si>
  <si>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</si>
  <si>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</si>
  <si>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</si>
  <si>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</si>
  <si>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</si>
  <si>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</si>
  <si>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</si>
  <si>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</si>
  <si>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</si>
  <si>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</si>
  <si>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</si>
  <si>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</si>
  <si>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</si>
  <si>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</si>
  <si>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重大公共卫生服务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</si>
  <si>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</si>
  <si>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</si>
  <si>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</si>
  <si>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</si>
  <si>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</si>
  <si>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</si>
  <si>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</si>
  <si>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</si>
  <si>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</si>
  <si>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</si>
  <si>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</si>
  <si>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</si>
  <si>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</si>
  <si>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</si>
  <si>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</si>
  <si>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</si>
  <si>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</si>
  <si>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</si>
  <si>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</si>
  <si>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</si>
  <si>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</si>
  <si>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</si>
  <si>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</si>
  <si>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</si>
  <si>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</si>
  <si>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医疗保障管理事务</t>
  </si>
  <si>
    <t xml:space="preserve">      医疗保障政策管理</t>
  </si>
  <si>
    <t xml:space="preserve">      医疗保障经办事务</t>
  </si>
  <si>
    <t xml:space="preserve">      其他医疗保障管理事务支出</t>
  </si>
  <si>
    <t xml:space="preserve">    老龄卫生健康服务</t>
  </si>
  <si>
    <t xml:space="preserve">      老龄卫生健康服务</t>
  </si>
  <si>
    <t xml:space="preserve">    其他卫生健康支出</t>
  </si>
  <si>
    <t xml:space="preserve">      其他卫生健康支出</t>
  </si>
  <si>
    <t>十、节能环保支出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</si>
  <si>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</si>
  <si>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</si>
  <si>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</si>
  <si>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</si>
  <si>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</si>
  <si>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应对气候变化管理事务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</si>
  <si>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</si>
  <si>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</si>
  <si>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</si>
  <si>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</si>
  <si>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</si>
  <si>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</si>
  <si>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</si>
  <si>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</si>
  <si>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</si>
  <si>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</si>
  <si>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</si>
  <si>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</si>
  <si>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</si>
  <si>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</si>
  <si>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</si>
  <si>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</si>
  <si>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生物及物种资源保护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</si>
  <si>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</si>
  <si>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</si>
  <si>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</si>
  <si>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</si>
  <si>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</si>
  <si>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</si>
  <si>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停伐补助</t>
  </si>
  <si>
    <t xml:space="preserve">      其他天然林保护支出</t>
  </si>
  <si>
    <t xml:space="preserve">    退耕还林还草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</si>
  <si>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</si>
  <si>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</si>
  <si>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</si>
  <si>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</si>
  <si>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其他退耕还林还草支出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</si>
  <si>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</si>
  <si>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</si>
  <si>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</si>
  <si>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</si>
  <si>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</si>
  <si>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</si>
  <si>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</si>
  <si>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能源节约利用</t>
  </si>
  <si>
    <t xml:space="preserve">    污染减排</t>
  </si>
  <si>
    <t xml:space="preserve">      生态环境监测与信息</t>
  </si>
  <si>
    <t xml:space="preserve">      生态环境执法监察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</si>
  <si>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</si>
  <si>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</si>
  <si>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</si>
  <si>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</si>
  <si>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循环经济</t>
  </si>
  <si>
    <t xml:space="preserve">    能源管理事务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</si>
  <si>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</si>
  <si>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</si>
  <si>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</si>
  <si>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</si>
  <si>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</si>
  <si>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</si>
  <si>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</si>
  <si>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农村电网建设</t>
  </si>
  <si>
    <t xml:space="preserve">      其他能源管理事务支出</t>
  </si>
  <si>
    <t xml:space="preserve">    其他节能环保支出</t>
  </si>
  <si>
    <t>十一、城乡社区支出</t>
  </si>
  <si>
    <t xml:space="preserve">    城乡社区管理事务</t>
  </si>
  <si>
    <t xml:space="preserve">      城管执法</t>
  </si>
  <si>
    <t xml:space="preserve">      工程建设国家标准规范编制与监管</t>
  </si>
  <si>
    <t xml:space="preserve">      工程建设管理</t>
  </si>
  <si>
    <t xml:space="preserve">      市政公用行业市场监管</t>
  </si>
  <si>
    <t xml:space="preserve">      住宅建设与房地产市场监管</t>
  </si>
  <si>
    <t xml:space="preserve">      执业资格注册、资质审查</t>
  </si>
  <si>
    <t xml:space="preserve">      其他城乡社区管理事务支出</t>
  </si>
  <si>
    <t xml:space="preserve">    城乡社区规划与管理</t>
  </si>
  <si>
    <t xml:space="preserve">    城乡社区公共设施</t>
  </si>
  <si>
    <t xml:space="preserve">      小城镇基础设施建设</t>
  </si>
  <si>
    <t xml:space="preserve">      其他城乡社区公共设施支出</t>
  </si>
  <si>
    <t xml:space="preserve">    城乡社区环境卫生</t>
  </si>
  <si>
    <t xml:space="preserve">    建设市场管理与监督</t>
  </si>
  <si>
    <t xml:space="preserve">    其他城乡社区支出</t>
  </si>
  <si>
    <t>十二、农林水支出</t>
  </si>
  <si>
    <t xml:space="preserve">    农业农村</t>
  </si>
  <si>
    <t xml:space="preserve">      农垦运行</t>
  </si>
  <si>
    <t xml:space="preserve">      科技转化与推广服务</t>
  </si>
  <si>
    <t xml:space="preserve">      病虫害控制</t>
  </si>
  <si>
    <t xml:space="preserve">      农产品质量安全</t>
  </si>
  <si>
    <t xml:space="preserve">      执法监管</t>
  </si>
  <si>
    <t xml:space="preserve">      统计监测与信息服务</t>
  </si>
  <si>
    <t xml:space="preserve">      行业业务管理</t>
  </si>
  <si>
    <t xml:space="preserve">      对外交流与合作</t>
  </si>
  <si>
    <t xml:space="preserve">      防灾救灾</t>
  </si>
  <si>
    <t xml:space="preserve">      稳定农民收入补贴</t>
  </si>
  <si>
    <t xml:space="preserve">      农业结构调整补贴</t>
  </si>
  <si>
    <t xml:space="preserve">      农业生产发展</t>
  </si>
  <si>
    <t xml:space="preserve">      农村合作经济</t>
  </si>
  <si>
    <t xml:space="preserve">      农产品加工与促销</t>
  </si>
  <si>
    <t xml:space="preserve">      农村社会事业</t>
  </si>
  <si>
    <t xml:space="preserve">      农业资源保护修复与利用</t>
  </si>
  <si>
    <t xml:space="preserve">      农村道路建设</t>
  </si>
  <si>
    <t xml:space="preserve">      成品油价格改革对渔业的补贴</t>
  </si>
  <si>
    <t xml:space="preserve">      对高校毕业生到基层任职补助</t>
  </si>
  <si>
    <t xml:space="preserve">      农田建设</t>
  </si>
  <si>
    <t xml:space="preserve">      其他农业农村支出</t>
  </si>
  <si>
    <t xml:space="preserve">    林业和草原</t>
  </si>
  <si>
    <t xml:space="preserve">      事业机构</t>
  </si>
  <si>
    <t xml:space="preserve">      森林资源培育</t>
  </si>
  <si>
    <t xml:space="preserve">      技术推广与转化</t>
  </si>
  <si>
    <t xml:space="preserve">      森林资源管理</t>
  </si>
  <si>
    <t xml:space="preserve">      森林生态效益补偿</t>
  </si>
  <si>
    <t xml:space="preserve">      自然保护区等管理</t>
  </si>
  <si>
    <t xml:space="preserve">      动植物保护</t>
  </si>
  <si>
    <t xml:space="preserve">      湿地保护</t>
  </si>
  <si>
    <t xml:space="preserve">      执法与监督</t>
  </si>
  <si>
    <t xml:space="preserve">      防沙治沙</t>
  </si>
  <si>
    <t xml:space="preserve">      对外合作与交流</t>
  </si>
  <si>
    <t xml:space="preserve">      产业化管理</t>
  </si>
  <si>
    <t xml:space="preserve">      信息管理</t>
  </si>
  <si>
    <t xml:space="preserve">      林区公共支出</t>
  </si>
  <si>
    <t xml:space="preserve">      贷款贴息</t>
  </si>
  <si>
    <t xml:space="preserve">      成品油价格改革对林业的补贴</t>
  </si>
  <si>
    <t xml:space="preserve">      林业草原防灾减灾</t>
  </si>
  <si>
    <t xml:space="preserve">      国家公园</t>
  </si>
  <si>
    <t xml:space="preserve">      草原管理</t>
  </si>
  <si>
    <t xml:space="preserve">      其他林业和草原支出</t>
  </si>
  <si>
    <t xml:space="preserve">    水利</t>
  </si>
  <si>
    <t xml:space="preserve">      水利行业业务管理</t>
  </si>
  <si>
    <t xml:space="preserve">      水利工程建设</t>
  </si>
  <si>
    <t xml:space="preserve">      水利工程运行与维护</t>
  </si>
  <si>
    <t xml:space="preserve">      长江黄河等流域管理</t>
  </si>
  <si>
    <t xml:space="preserve">      水利前期工作</t>
  </si>
  <si>
    <t xml:space="preserve">      水利执法监督</t>
  </si>
  <si>
    <t xml:space="preserve">      水土保持</t>
  </si>
  <si>
    <t xml:space="preserve">      水资源节约管理与保护</t>
  </si>
  <si>
    <t xml:space="preserve">      水质监测</t>
  </si>
  <si>
    <t xml:space="preserve">      水文测报</t>
  </si>
  <si>
    <t xml:space="preserve">      防汛</t>
  </si>
  <si>
    <t xml:space="preserve">      抗旱</t>
  </si>
  <si>
    <t xml:space="preserve">      农村水利</t>
  </si>
  <si>
    <t xml:space="preserve">      水利技术推广</t>
  </si>
  <si>
    <t xml:space="preserve">      国际河流治理与管理</t>
  </si>
  <si>
    <t xml:space="preserve">      江河湖库水系综合整治</t>
  </si>
  <si>
    <t xml:space="preserve">      大中型水库移民后期扶持专项支出</t>
  </si>
  <si>
    <t xml:space="preserve">      水利安全监督</t>
  </si>
  <si>
    <t xml:space="preserve">      水利建设征地及移民支出</t>
  </si>
  <si>
    <t xml:space="preserve">      农村人畜饮水</t>
  </si>
  <si>
    <t xml:space="preserve">      南水北调工程建设</t>
  </si>
  <si>
    <t xml:space="preserve">      南水北调工程管理</t>
  </si>
  <si>
    <t xml:space="preserve">      其他水利支出</t>
  </si>
  <si>
    <t xml:space="preserve">    扶贫</t>
  </si>
  <si>
    <t xml:space="preserve">      农村基础设施建设</t>
  </si>
  <si>
    <t xml:space="preserve">      生产发展</t>
  </si>
  <si>
    <t xml:space="preserve">      社会发展</t>
  </si>
  <si>
    <t xml:space="preserve">      扶贫贷款奖补和贴息</t>
  </si>
  <si>
    <t xml:space="preserve">       “三西”农业建设专项补助</t>
  </si>
  <si>
    <t xml:space="preserve">      扶贫事业机构</t>
  </si>
  <si>
    <t xml:space="preserve">      其他扶贫支出</t>
  </si>
  <si>
    <t xml:space="preserve">    农村综合改革</t>
  </si>
  <si>
    <t xml:space="preserve">      对村级一事一议的补助</t>
  </si>
  <si>
    <t xml:space="preserve">      国有农场办社会职能改革补助</t>
  </si>
  <si>
    <t xml:space="preserve">      对村民委员会和村党支部的补助</t>
  </si>
  <si>
    <t xml:space="preserve">      对村集体经济组织的补助</t>
  </si>
  <si>
    <t xml:space="preserve">      农村综合改革示范试点补助</t>
  </si>
  <si>
    <t xml:space="preserve">      其他农村综合改革支出</t>
  </si>
  <si>
    <t xml:space="preserve">    普惠金融发展支出</t>
  </si>
  <si>
    <t xml:space="preserve">      支持农村金融机构</t>
  </si>
  <si>
    <t xml:space="preserve">      涉农贷款增量奖励</t>
  </si>
  <si>
    <t xml:space="preserve">      农业保险保费补贴</t>
  </si>
  <si>
    <t xml:space="preserve">      创业担保贷款贴息</t>
  </si>
  <si>
    <t xml:space="preserve">      补充创业担保贷款基金</t>
  </si>
  <si>
    <t xml:space="preserve">      其他普惠金融发展支出</t>
  </si>
  <si>
    <t xml:space="preserve">    目标价格补贴</t>
  </si>
  <si>
    <t xml:space="preserve">      棉花目标价格补贴</t>
  </si>
  <si>
    <t xml:space="preserve">      其他目标价格补贴</t>
  </si>
  <si>
    <t xml:space="preserve">    其他农林水支出</t>
  </si>
  <si>
    <t xml:space="preserve">      化解其他公益性乡村债务支出</t>
  </si>
  <si>
    <t xml:space="preserve">      其他农林水支出</t>
  </si>
  <si>
    <t>十三、交通运输支出</t>
  </si>
  <si>
    <t xml:space="preserve">    公路水路运输</t>
  </si>
  <si>
    <t xml:space="preserve">      公路建设</t>
  </si>
  <si>
    <t xml:space="preserve">      公路养护</t>
  </si>
  <si>
    <t xml:space="preserve">      交通运输信息化建设</t>
  </si>
  <si>
    <t xml:space="preserve">      公路和运输安全</t>
  </si>
  <si>
    <t xml:space="preserve">      公路还贷专项</t>
  </si>
  <si>
    <t xml:space="preserve">      公路运输管理</t>
  </si>
  <si>
    <t xml:space="preserve">      公路和运输技术标准化建设</t>
  </si>
  <si>
    <t xml:space="preserve">      港口设施</t>
  </si>
  <si>
    <t xml:space="preserve">      航道维护</t>
  </si>
  <si>
    <t xml:space="preserve">      船舶检验</t>
  </si>
  <si>
    <t xml:space="preserve">      救助打捞</t>
  </si>
  <si>
    <t xml:space="preserve">      内河运输</t>
  </si>
  <si>
    <t xml:space="preserve">      远洋运输</t>
  </si>
  <si>
    <t xml:space="preserve">      海事管理</t>
  </si>
  <si>
    <t xml:space="preserve">      航标事业发展支出</t>
  </si>
  <si>
    <t xml:space="preserve">      水路运输管理支出</t>
  </si>
  <si>
    <t xml:space="preserve">      口岸建设</t>
  </si>
  <si>
    <t xml:space="preserve">      取消政府还贷二级公路收费专项支出</t>
  </si>
  <si>
    <t xml:space="preserve">      其他公路水路运输支出</t>
  </si>
  <si>
    <t xml:space="preserve">    铁路运输</t>
  </si>
  <si>
    <t xml:space="preserve">      铁路路网建设</t>
  </si>
  <si>
    <t xml:space="preserve">      铁路还贷专项</t>
  </si>
  <si>
    <t xml:space="preserve">      铁路安全</t>
  </si>
  <si>
    <t xml:space="preserve">      铁路专项运输</t>
  </si>
  <si>
    <t xml:space="preserve">      行业监管</t>
  </si>
  <si>
    <t xml:space="preserve">      其他铁路运输支出</t>
  </si>
  <si>
    <t xml:space="preserve">    民用航空运输</t>
  </si>
  <si>
    <t xml:space="preserve">      机场建设</t>
  </si>
  <si>
    <t xml:space="preserve">      空管系统建设</t>
  </si>
  <si>
    <t xml:space="preserve">      民航还贷专项支出</t>
  </si>
  <si>
    <t xml:space="preserve">      民用航空安全</t>
  </si>
  <si>
    <t xml:space="preserve">      民航专项运输</t>
  </si>
  <si>
    <t xml:space="preserve">      其他民用航空运输支出</t>
  </si>
  <si>
    <t xml:space="preserve">    成品油价格改革对交通运输的补贴</t>
  </si>
  <si>
    <t xml:space="preserve">      对城市公交的补贴</t>
  </si>
  <si>
    <t xml:space="preserve">      对农村道路客运的补贴</t>
  </si>
  <si>
    <t xml:space="preserve">      对出租车的补贴</t>
  </si>
  <si>
    <t xml:space="preserve">      成品油价格改革补贴其他支出</t>
  </si>
  <si>
    <t xml:space="preserve">    邮政业支出</t>
  </si>
  <si>
    <t xml:space="preserve">      邮政普遍服务与特殊服务</t>
  </si>
  <si>
    <t xml:space="preserve">      其他邮政业支出</t>
  </si>
  <si>
    <t xml:space="preserve">    车辆购置税支出</t>
  </si>
  <si>
    <t xml:space="preserve">      车辆购置税用于公路等基础设施建设支出</t>
  </si>
  <si>
    <t xml:space="preserve">      车辆购置税用于农村公路建设支出</t>
  </si>
  <si>
    <t xml:space="preserve">      车辆购置税用于老旧汽车报废更新补贴</t>
  </si>
  <si>
    <t xml:space="preserve">      车辆购置税其他支出</t>
  </si>
  <si>
    <t xml:space="preserve">    其他交通运输支出</t>
  </si>
  <si>
    <t xml:space="preserve">      公共交通运营补助</t>
  </si>
  <si>
    <t xml:space="preserve">      其他交通运输支出</t>
  </si>
  <si>
    <t>十四、资源勘探工业信息等支出</t>
  </si>
  <si>
    <t xml:space="preserve">    资源勘探开发</t>
  </si>
  <si>
    <t xml:space="preserve">      煤炭勘探开采和洗选</t>
  </si>
  <si>
    <t xml:space="preserve">      石油和天然气勘探开采</t>
  </si>
  <si>
    <t xml:space="preserve">      黑色金属矿勘探和采选</t>
  </si>
  <si>
    <t xml:space="preserve">      有色金属矿勘探和采选</t>
  </si>
  <si>
    <t xml:space="preserve">      非金属矿勘探和采选</t>
  </si>
  <si>
    <t xml:space="preserve">      其他资源勘探业支出</t>
  </si>
  <si>
    <t xml:space="preserve">    制造业</t>
  </si>
  <si>
    <t xml:space="preserve">      纺织业</t>
  </si>
  <si>
    <t xml:space="preserve">      医药制造业</t>
  </si>
  <si>
    <t xml:space="preserve">      非金属矿物制品业</t>
  </si>
  <si>
    <t xml:space="preserve">      通信设备、计算机及其他电子设备制造业</t>
  </si>
  <si>
    <t xml:space="preserve">      交通运输设备制造业</t>
  </si>
  <si>
    <t xml:space="preserve">      电气机械及器材制造业</t>
  </si>
  <si>
    <t xml:space="preserve">      工艺品及其他制造业</t>
  </si>
  <si>
    <t xml:space="preserve">      石油加工、炼焦及核燃料加工业</t>
  </si>
  <si>
    <t xml:space="preserve">      化学原料及化学制品制造业</t>
  </si>
  <si>
    <t xml:space="preserve">      黑色金属冶炼及压延加工业</t>
  </si>
  <si>
    <t xml:space="preserve">      有色金属冶炼及压延加工业</t>
  </si>
  <si>
    <t xml:space="preserve">      其他制造业支出</t>
  </si>
  <si>
    <t xml:space="preserve">    建筑业</t>
  </si>
  <si>
    <t xml:space="preserve">      其他建筑业支出</t>
  </si>
  <si>
    <t xml:space="preserve">    工业和信息产业监管</t>
  </si>
  <si>
    <t xml:space="preserve">      战备应急</t>
  </si>
  <si>
    <t xml:space="preserve">      信息安全建设</t>
  </si>
  <si>
    <t xml:space="preserve">      专用通信</t>
  </si>
  <si>
    <t xml:space="preserve">      无线电监管</t>
  </si>
  <si>
    <t xml:space="preserve">      工业和信息产业战略研究与标准制定</t>
  </si>
  <si>
    <t xml:space="preserve">      工业和信息产业支持</t>
  </si>
  <si>
    <t xml:space="preserve">      电子专项工程</t>
  </si>
  <si>
    <t xml:space="preserve">      技术基础研究</t>
  </si>
  <si>
    <t xml:space="preserve">      其他工业和信息产业监管支出</t>
  </si>
  <si>
    <t xml:space="preserve">    国有资产监管</t>
  </si>
  <si>
    <t xml:space="preserve">      国有企业监事会专项</t>
  </si>
  <si>
    <t xml:space="preserve">      中央企业专项管理</t>
  </si>
  <si>
    <t xml:space="preserve">      其他国有资产监管支出</t>
  </si>
  <si>
    <t xml:space="preserve">    支持中小企业发展和管理支出</t>
  </si>
  <si>
    <t xml:space="preserve">      科技型中小企业技术创新基金</t>
  </si>
  <si>
    <t xml:space="preserve">      中小企业发展专项</t>
  </si>
  <si>
    <t xml:space="preserve">      其他支持中小企业发展和管理支出</t>
  </si>
  <si>
    <t xml:space="preserve">    其他资源勘探工业信息等支出</t>
  </si>
  <si>
    <t xml:space="preserve">      黄金事务</t>
  </si>
  <si>
    <t xml:space="preserve">      技术改造支出</t>
  </si>
  <si>
    <t xml:space="preserve">      中药材扶持资金支出</t>
  </si>
  <si>
    <t xml:space="preserve">      重点产业振兴和技术改造项目贷款贴息</t>
  </si>
  <si>
    <t xml:space="preserve">      其他资源勘探工业信息等支出</t>
  </si>
  <si>
    <t>十五、商业服务业等支出</t>
  </si>
  <si>
    <t xml:space="preserve">    商业流通事务</t>
  </si>
  <si>
    <t xml:space="preserve">      食品流通安全补贴</t>
  </si>
  <si>
    <t xml:space="preserve">      市场监测及信息管理</t>
  </si>
  <si>
    <t xml:space="preserve">      民贸企业补贴</t>
  </si>
  <si>
    <t xml:space="preserve">      民贸民品贷款贴息</t>
  </si>
  <si>
    <t xml:space="preserve">      其他商业流通事务支出</t>
  </si>
  <si>
    <t xml:space="preserve">    涉外发展服务支出</t>
  </si>
  <si>
    <t xml:space="preserve">      外商投资环境建设补助资金</t>
  </si>
  <si>
    <t xml:space="preserve">      其他涉外发展服务支出</t>
  </si>
  <si>
    <t xml:space="preserve">    其他商业服务业等支出</t>
  </si>
  <si>
    <t xml:space="preserve">      服务业基础设施建设</t>
  </si>
  <si>
    <t xml:space="preserve">      其他商业服务业等支出</t>
  </si>
  <si>
    <t>十六、金融支出</t>
  </si>
  <si>
    <t xml:space="preserve">    金融部门行政支出</t>
  </si>
  <si>
    <t xml:space="preserve">      安全防卫</t>
  </si>
  <si>
    <t xml:space="preserve">      金融部门其他行政支出</t>
  </si>
  <si>
    <t xml:space="preserve">    金融发展支出</t>
  </si>
  <si>
    <t xml:space="preserve">      政策性银行亏损补贴</t>
  </si>
  <si>
    <t xml:space="preserve">      利息费用补贴支出</t>
  </si>
  <si>
    <t xml:space="preserve">      补充资本金</t>
  </si>
  <si>
    <t xml:space="preserve">      风险基金补助</t>
  </si>
  <si>
    <t xml:space="preserve">      其他金融发展支出</t>
  </si>
  <si>
    <t xml:space="preserve">    其他金融支出</t>
  </si>
  <si>
    <t>十七、援助其他地区支出</t>
  </si>
  <si>
    <t xml:space="preserve">    一般公共服务</t>
  </si>
  <si>
    <t xml:space="preserve">    教育</t>
  </si>
  <si>
    <t xml:space="preserve">    文化体育与传媒</t>
  </si>
  <si>
    <t xml:space="preserve">    医疗卫生</t>
  </si>
  <si>
    <t xml:space="preserve">    节能环保</t>
  </si>
  <si>
    <t xml:space="preserve">    农业</t>
  </si>
  <si>
    <t xml:space="preserve">    交通运输</t>
  </si>
  <si>
    <t xml:space="preserve">    住房保障</t>
  </si>
  <si>
    <t xml:space="preserve">    其他支出</t>
  </si>
  <si>
    <t>十八、自然资源海洋气象等支出</t>
  </si>
  <si>
    <t xml:space="preserve">    自然资源事务</t>
  </si>
  <si>
    <t xml:space="preserve">      自然资源规划及管理</t>
  </si>
  <si>
    <t xml:space="preserve">      自然资源利用与保护</t>
  </si>
  <si>
    <t xml:space="preserve">      自然资源社会公益服务</t>
  </si>
  <si>
    <t xml:space="preserve">      自然资源行业业务管理</t>
  </si>
  <si>
    <t xml:space="preserve">      自然资源调查与确权登记</t>
  </si>
  <si>
    <t xml:space="preserve">      土地资源储备支出</t>
  </si>
  <si>
    <t xml:space="preserve">      地质矿产资源与环境调查</t>
  </si>
  <si>
    <t xml:space="preserve">      地质勘查与矿产资源管理</t>
  </si>
  <si>
    <t xml:space="preserve">      地质转产项目财政贴息</t>
  </si>
  <si>
    <t xml:space="preserve">      国外风险勘查</t>
  </si>
  <si>
    <t xml:space="preserve">      地质勘查基金（周转金）支出</t>
  </si>
  <si>
    <t xml:space="preserve">      海域与海岛管理</t>
  </si>
  <si>
    <t xml:space="preserve">      自然资源国际合作与海洋权益维护</t>
  </si>
  <si>
    <t xml:space="preserve">      自然资源卫星</t>
  </si>
  <si>
    <t xml:space="preserve">      极地考察</t>
  </si>
  <si>
    <t xml:space="preserve">      深海调查与资源开发</t>
  </si>
  <si>
    <t xml:space="preserve">      海港航标维护</t>
  </si>
  <si>
    <t xml:space="preserve">      海水淡化</t>
  </si>
  <si>
    <t xml:space="preserve">      无居民海岛使用金支出</t>
  </si>
  <si>
    <t xml:space="preserve">      海洋战略规划与预警监测</t>
  </si>
  <si>
    <t xml:space="preserve">      基础测绘与地理信息监管</t>
  </si>
  <si>
    <t xml:space="preserve">      其他自然资源事务支出</t>
  </si>
  <si>
    <t xml:space="preserve">    气象事务</t>
  </si>
  <si>
    <t xml:space="preserve">      气象事业机构</t>
  </si>
  <si>
    <t xml:space="preserve">      气象探测</t>
  </si>
  <si>
    <t xml:space="preserve">      气象信息传输及管理</t>
  </si>
  <si>
    <t xml:space="preserve">      气象预报预测</t>
  </si>
  <si>
    <t xml:space="preserve">      气象服务</t>
  </si>
  <si>
    <t xml:space="preserve">      气象装备保障维护</t>
  </si>
  <si>
    <t xml:space="preserve">      气象基础设施建设与维修</t>
  </si>
  <si>
    <t xml:space="preserve">      气象卫星</t>
  </si>
  <si>
    <t xml:space="preserve">      气象法规与标准</t>
  </si>
  <si>
    <t xml:space="preserve">      气象资金审计稽查</t>
  </si>
  <si>
    <t xml:space="preserve">      其他气象事务支出</t>
  </si>
  <si>
    <t xml:space="preserve">    其他自然资源海洋气象等支出</t>
  </si>
  <si>
    <t>十九、住房保障支出</t>
  </si>
  <si>
    <t xml:space="preserve">    保障性安居工程支出</t>
  </si>
  <si>
    <t xml:space="preserve">      廉租住房</t>
  </si>
  <si>
    <t xml:space="preserve">      沉陷区治理</t>
  </si>
  <si>
    <t xml:space="preserve">      棚户区改造</t>
  </si>
  <si>
    <t xml:space="preserve">      少数民族地区游牧民定居工程</t>
  </si>
  <si>
    <t xml:space="preserve">      农村危房改造</t>
  </si>
  <si>
    <t xml:space="preserve">      公共租赁住房</t>
  </si>
  <si>
    <t xml:space="preserve">      保障性住房租金补贴</t>
  </si>
  <si>
    <t xml:space="preserve">      老旧小区改造</t>
  </si>
  <si>
    <t xml:space="preserve">      住房租赁市场发展</t>
  </si>
  <si>
    <t xml:space="preserve">      其他保障性安居工程支出</t>
  </si>
  <si>
    <t xml:space="preserve">    住房改革支出</t>
  </si>
  <si>
    <t xml:space="preserve">      住房公积金</t>
  </si>
  <si>
    <t xml:space="preserve">      提租补贴</t>
  </si>
  <si>
    <t xml:space="preserve">      购房补贴</t>
  </si>
  <si>
    <t xml:space="preserve">    城乡社区住宅</t>
  </si>
  <si>
    <t xml:space="preserve">      公有住房建设和维修改造支出</t>
  </si>
  <si>
    <t xml:space="preserve">      住房公积金管理</t>
  </si>
  <si>
    <t xml:space="preserve">      其他城乡社区住宅支出</t>
  </si>
  <si>
    <t>二十、粮油物资储备支出</t>
  </si>
  <si>
    <t xml:space="preserve">    粮油事务</t>
  </si>
  <si>
    <t xml:space="preserve">      粮食财务与审计支出</t>
  </si>
  <si>
    <t xml:space="preserve">      粮食信息统计</t>
  </si>
  <si>
    <t xml:space="preserve">      粮食专项业务活动</t>
  </si>
  <si>
    <t xml:space="preserve">      国家粮油差价补贴</t>
  </si>
  <si>
    <t xml:space="preserve">      粮食财务挂账利息补贴</t>
  </si>
  <si>
    <t xml:space="preserve">      粮食财务挂账消化款</t>
  </si>
  <si>
    <t xml:space="preserve">      处理陈化粮补贴</t>
  </si>
  <si>
    <t xml:space="preserve">      粮食风险基金</t>
  </si>
  <si>
    <t xml:space="preserve">      粮油市场调控专项资金</t>
  </si>
  <si>
    <t xml:space="preserve">      其他粮油事务支出</t>
  </si>
  <si>
    <t xml:space="preserve">    物资事务</t>
  </si>
  <si>
    <t xml:space="preserve">      铁路专用线</t>
  </si>
  <si>
    <t xml:space="preserve">      护库武警和民兵支出</t>
  </si>
  <si>
    <t xml:space="preserve">      物资保管与保养</t>
  </si>
  <si>
    <t xml:space="preserve">      专项贷款利息</t>
  </si>
  <si>
    <t xml:space="preserve">      物资转移</t>
  </si>
  <si>
    <t xml:space="preserve">      物资轮换</t>
  </si>
  <si>
    <t xml:space="preserve">      仓库建设</t>
  </si>
  <si>
    <t xml:space="preserve">      仓库安防</t>
  </si>
  <si>
    <t xml:space="preserve">      其他物资事务支出</t>
  </si>
  <si>
    <t xml:space="preserve">    能源储备</t>
  </si>
  <si>
    <t xml:space="preserve">      石油储备</t>
  </si>
  <si>
    <t xml:space="preserve">      天然铀能源储备</t>
  </si>
  <si>
    <t xml:space="preserve">      煤炭储备</t>
  </si>
  <si>
    <t xml:space="preserve">      其他能源储备支出</t>
  </si>
  <si>
    <t xml:space="preserve">    粮油储备</t>
  </si>
  <si>
    <t xml:space="preserve">      储备粮油补贴</t>
  </si>
  <si>
    <t xml:space="preserve">      储备粮油差价补贴</t>
  </si>
  <si>
    <t xml:space="preserve">      储备粮（油）库建设</t>
  </si>
  <si>
    <t xml:space="preserve">      最低收购价政策支出</t>
  </si>
  <si>
    <t xml:space="preserve">      其他粮油储备支出</t>
  </si>
  <si>
    <t xml:space="preserve">    重要商品储备</t>
  </si>
  <si>
    <t xml:space="preserve">      棉花储备</t>
  </si>
  <si>
    <t xml:space="preserve">      食糖储备</t>
  </si>
  <si>
    <t xml:space="preserve">      肉类储备</t>
  </si>
  <si>
    <t xml:space="preserve">      化肥储备</t>
  </si>
  <si>
    <t xml:space="preserve">      农药储备</t>
  </si>
  <si>
    <t xml:space="preserve">      边销茶储备</t>
  </si>
  <si>
    <t xml:space="preserve">      羊毛储备</t>
  </si>
  <si>
    <t xml:space="preserve">      医药储备</t>
  </si>
  <si>
    <t xml:space="preserve">      食盐储备</t>
  </si>
  <si>
    <t xml:space="preserve">      战略物资储备</t>
  </si>
  <si>
    <t xml:space="preserve">      其他重要商品储备支出</t>
  </si>
  <si>
    <t>二十一、灾害防治及应急管理支出</t>
  </si>
  <si>
    <t xml:space="preserve">    应急管理事务</t>
  </si>
  <si>
    <t xml:space="preserve">      灾害风险防治</t>
  </si>
  <si>
    <t xml:space="preserve">      国务院安委会专项</t>
  </si>
  <si>
    <t xml:space="preserve">      安全监管</t>
  </si>
  <si>
    <t xml:space="preserve">      安全生产基础</t>
  </si>
  <si>
    <t xml:space="preserve">      应急救援</t>
  </si>
  <si>
    <t xml:space="preserve">      应急管理</t>
  </si>
  <si>
    <t xml:space="preserve">      其他应急管理支出</t>
  </si>
  <si>
    <t xml:space="preserve">    消防事务</t>
  </si>
  <si>
    <t xml:space="preserve">      消防应急救援</t>
  </si>
  <si>
    <t xml:space="preserve">      其他消防事务支出</t>
  </si>
  <si>
    <t xml:space="preserve">    森林消防事务</t>
  </si>
  <si>
    <t xml:space="preserve">      森林消防应急救援</t>
  </si>
  <si>
    <t xml:space="preserve">      其他森林消防事务支出</t>
  </si>
  <si>
    <t xml:space="preserve">    煤矿安全</t>
  </si>
  <si>
    <t xml:space="preserve">      煤矿安全监察事务</t>
  </si>
  <si>
    <t xml:space="preserve">      煤矿应急救援事务</t>
  </si>
  <si>
    <t xml:space="preserve">      其他煤矿安全支出</t>
  </si>
  <si>
    <t xml:space="preserve">    地震事务</t>
  </si>
  <si>
    <t xml:space="preserve">      地震监测</t>
  </si>
  <si>
    <t xml:space="preserve">      地震预测预报</t>
  </si>
  <si>
    <t xml:space="preserve">      地震灾害预防</t>
  </si>
  <si>
    <t xml:space="preserve">      地震应急救援</t>
  </si>
  <si>
    <t xml:space="preserve">      地震环境探察</t>
  </si>
  <si>
    <t xml:space="preserve">      防震减灾信息管理</t>
  </si>
  <si>
    <t xml:space="preserve">      防震减灾基础管理</t>
  </si>
  <si>
    <t xml:space="preserve">      地震事业机构</t>
  </si>
  <si>
    <t xml:space="preserve">      其他地震事务支出</t>
  </si>
  <si>
    <t xml:space="preserve">    自然灾害防治</t>
  </si>
  <si>
    <t xml:space="preserve">      地质灾害防治</t>
  </si>
  <si>
    <t xml:space="preserve">      森林草原防灾减灾</t>
  </si>
  <si>
    <t xml:space="preserve">      其他自然灾害防治支出</t>
  </si>
  <si>
    <t xml:space="preserve">    自然灾害救灾及恢复重建支出</t>
  </si>
  <si>
    <t xml:space="preserve">      中央自然灾害生活补助</t>
  </si>
  <si>
    <t xml:space="preserve">      地方自然灾害生活补助</t>
  </si>
  <si>
    <t xml:space="preserve">      自然灾害救灾补助</t>
  </si>
  <si>
    <t xml:space="preserve">      自然灾害灾后重建补助</t>
  </si>
  <si>
    <t xml:space="preserve">      其他自然灾害救灾及恢复重建支出</t>
  </si>
  <si>
    <t xml:space="preserve">    其他灾害防治及应急管理支出</t>
  </si>
  <si>
    <t>二十二、预备费</t>
  </si>
  <si>
    <t>二十三、债务付息支出</t>
  </si>
  <si>
    <t xml:space="preserve">    地方政府一般债务付息支出</t>
  </si>
  <si>
    <t xml:space="preserve">      地方政府一般债券付息支出</t>
  </si>
  <si>
    <t xml:space="preserve">      地方政府向外国政府借款付息支出</t>
  </si>
  <si>
    <t xml:space="preserve">      地方政府向国际组织借款付息支出</t>
  </si>
  <si>
    <t xml:space="preserve">      地方政府其他一般债务付息支出</t>
  </si>
  <si>
    <t>二十四、债务发行费用支出</t>
  </si>
  <si>
    <t xml:space="preserve">    地方政府一般债务发行费用支出</t>
  </si>
  <si>
    <t>二十五、其他支出</t>
  </si>
  <si>
    <t xml:space="preserve">    年初预留</t>
  </si>
  <si>
    <t>支出合计</t>
  </si>
  <si>
    <t>2020年一般公共预算本级支出表</t>
  </si>
  <si>
    <t>表三</t>
  </si>
  <si>
    <t>2020年南召县县本级预算基本支出明细表</t>
  </si>
  <si>
    <t xml:space="preserve">  单位：万元</t>
  </si>
  <si>
    <t>科目编码</t>
  </si>
  <si>
    <t>经济分类名称</t>
  </si>
  <si>
    <t>一般公共预算安排</t>
  </si>
  <si>
    <t>类</t>
  </si>
  <si>
    <t>款</t>
  </si>
  <si>
    <t>小计</t>
  </si>
  <si>
    <t>其中：财政安排</t>
  </si>
  <si>
    <t>**</t>
  </si>
  <si>
    <t>合计</t>
  </si>
  <si>
    <t>301</t>
  </si>
  <si>
    <t>01</t>
  </si>
  <si>
    <t>基本工资</t>
  </si>
  <si>
    <t>02</t>
  </si>
  <si>
    <t>津贴补贴</t>
  </si>
  <si>
    <t>津贴物业通讯节假日加班班主任津贴</t>
  </si>
  <si>
    <t>03</t>
  </si>
  <si>
    <t>奖金</t>
  </si>
  <si>
    <t>07</t>
  </si>
  <si>
    <t>绩效工资</t>
  </si>
  <si>
    <t>08</t>
  </si>
  <si>
    <t>机关事业单位基本养老保险缴费</t>
  </si>
  <si>
    <t>10</t>
  </si>
  <si>
    <t>职工基本医疗保险缴费</t>
  </si>
  <si>
    <t>12</t>
  </si>
  <si>
    <t>其他社会保障缴费</t>
  </si>
  <si>
    <t>13</t>
  </si>
  <si>
    <t>住房公积金</t>
  </si>
  <si>
    <t>99</t>
  </si>
  <si>
    <t>其他工资福利支出</t>
  </si>
  <si>
    <t>卫生院联合诊所定补三支一扶</t>
  </si>
  <si>
    <t>302</t>
  </si>
  <si>
    <t>办公费</t>
  </si>
  <si>
    <t>印刷费</t>
  </si>
  <si>
    <t>咨询费</t>
  </si>
  <si>
    <t>04</t>
  </si>
  <si>
    <t>手续费</t>
  </si>
  <si>
    <t>05</t>
  </si>
  <si>
    <t>水费</t>
  </si>
  <si>
    <t>06</t>
  </si>
  <si>
    <t>电费</t>
  </si>
  <si>
    <t>邮电费</t>
  </si>
  <si>
    <t>09</t>
  </si>
  <si>
    <t>物业管理费</t>
  </si>
  <si>
    <t>11</t>
  </si>
  <si>
    <t>差旅费</t>
  </si>
  <si>
    <t>维修(护)费</t>
  </si>
  <si>
    <t>14</t>
  </si>
  <si>
    <t>租赁费</t>
  </si>
  <si>
    <t>15</t>
  </si>
  <si>
    <t>会议费</t>
  </si>
  <si>
    <t>16</t>
  </si>
  <si>
    <t>培训费</t>
  </si>
  <si>
    <t>17</t>
  </si>
  <si>
    <t>公务接待费</t>
  </si>
  <si>
    <t>18</t>
  </si>
  <si>
    <t>专用材料费</t>
  </si>
  <si>
    <t>24</t>
  </si>
  <si>
    <t>被装购置费</t>
  </si>
  <si>
    <t>26</t>
  </si>
  <si>
    <t>劳务费</t>
  </si>
  <si>
    <t>28</t>
  </si>
  <si>
    <t>工会经费</t>
  </si>
  <si>
    <t>31</t>
  </si>
  <si>
    <t>公务用车运行维护费</t>
  </si>
  <si>
    <t>39</t>
  </si>
  <si>
    <t>其他交通费用</t>
  </si>
  <si>
    <t>车补</t>
  </si>
  <si>
    <t>40</t>
  </si>
  <si>
    <t>税金及附加费用</t>
  </si>
  <si>
    <t>其他商品和服务支出</t>
  </si>
  <si>
    <t>303</t>
  </si>
  <si>
    <t>离休费</t>
  </si>
  <si>
    <t>退休费</t>
  </si>
  <si>
    <t>离退休健康休养费、物业补助</t>
  </si>
  <si>
    <t>生活补助</t>
  </si>
  <si>
    <t>遗属补助</t>
  </si>
  <si>
    <t>医疗费补助</t>
  </si>
  <si>
    <t>公疗补助</t>
  </si>
  <si>
    <t>其他对个人和家庭的补助</t>
  </si>
  <si>
    <t>抚恤</t>
  </si>
  <si>
    <t>310</t>
  </si>
  <si>
    <t>办公设备购置</t>
  </si>
  <si>
    <t>专用设备购置</t>
  </si>
  <si>
    <t>信息网络及软件购置更新</t>
  </si>
  <si>
    <t>表四</t>
  </si>
  <si>
    <t>南召县2020年税收返还性收入和转移支付情况表（分项目）</t>
  </si>
  <si>
    <t xml:space="preserve">单位：万元 </t>
  </si>
  <si>
    <t>项    目</t>
  </si>
  <si>
    <t>南召县2020年税收返还和转移支付</t>
  </si>
  <si>
    <t xml:space="preserve">  南召县税收返还和转移支付合计</t>
  </si>
  <si>
    <t xml:space="preserve">   一、税收返还性收入</t>
  </si>
  <si>
    <t xml:space="preserve">      所得税基数返还收入 </t>
  </si>
  <si>
    <t xml:space="preserve">      成品油税费改革税收返还收入</t>
  </si>
  <si>
    <t xml:space="preserve">      增值税税收返还收入</t>
  </si>
  <si>
    <t xml:space="preserve">      消费税税收返还收入</t>
  </si>
  <si>
    <t xml:space="preserve">      增值税五五分享税收返还收入</t>
  </si>
  <si>
    <t xml:space="preserve">      公安交通管理经费</t>
  </si>
  <si>
    <t xml:space="preserve">   二、一般性转移支付收入</t>
  </si>
  <si>
    <t xml:space="preserve">      均衡性转移支付收入</t>
  </si>
  <si>
    <t xml:space="preserve">      结算补助收入</t>
  </si>
  <si>
    <t xml:space="preserve">      成品油税费改革转移支付补助收入</t>
  </si>
  <si>
    <t xml:space="preserve">      基本养老金转移支付收入</t>
  </si>
  <si>
    <t xml:space="preserve">      城乡居民基本医疗保险转移支付收入</t>
  </si>
  <si>
    <t xml:space="preserve">      固定数额补助收入</t>
  </si>
  <si>
    <t xml:space="preserve">      革命老区转移支付收入</t>
  </si>
  <si>
    <t xml:space="preserve">      贫困地区转移支付收入</t>
  </si>
  <si>
    <t xml:space="preserve">      公共安全共同财政事权转移支付收入</t>
  </si>
  <si>
    <t xml:space="preserve">      教育共同财政事权转移支付收入</t>
  </si>
  <si>
    <t xml:space="preserve">      社会保障和就业共同财政事权转移支付收入</t>
  </si>
  <si>
    <t xml:space="preserve">      卫生健康共同财政事权转移支付收入</t>
  </si>
  <si>
    <t xml:space="preserve">      节能环保共同财政事权转移支付收入</t>
  </si>
  <si>
    <t xml:space="preserve">      农林水共同财政事权转移支付收入</t>
  </si>
  <si>
    <t xml:space="preserve">      文化旅游共同财政事权转移支付收入</t>
  </si>
  <si>
    <t xml:space="preserve">      住房保障共同财政事权转移支付收入</t>
  </si>
  <si>
    <t xml:space="preserve">      其他一般性转移支付共同财政事权转移支付收入</t>
  </si>
  <si>
    <t xml:space="preserve">    三、专项转移支付收入</t>
  </si>
  <si>
    <t xml:space="preserve">      一般公共服务</t>
  </si>
  <si>
    <t xml:space="preserve">      教育</t>
  </si>
  <si>
    <t xml:space="preserve">      文化旅游体育与传媒</t>
  </si>
  <si>
    <t xml:space="preserve">      社会保障和就业</t>
  </si>
  <si>
    <t xml:space="preserve">      卫生健康</t>
  </si>
  <si>
    <t xml:space="preserve">      农林水</t>
  </si>
  <si>
    <t xml:space="preserve">      商业服务业等</t>
  </si>
  <si>
    <t>表五</t>
  </si>
  <si>
    <t>南召县2020年税收返还性收入和转移支付情况表（分地区）</t>
  </si>
  <si>
    <t>县本级2020年税收返还和转移支付</t>
  </si>
  <si>
    <t xml:space="preserve">    县本级</t>
  </si>
  <si>
    <t xml:space="preserve">    城关镇</t>
  </si>
  <si>
    <t xml:space="preserve">    城郊乡</t>
  </si>
  <si>
    <t xml:space="preserve">    留山镇</t>
  </si>
  <si>
    <t xml:space="preserve">    小店乡</t>
  </si>
  <si>
    <t xml:space="preserve">    云阳镇</t>
  </si>
  <si>
    <t xml:space="preserve">    皇后乡</t>
  </si>
  <si>
    <t xml:space="preserve">    太山庙乡</t>
  </si>
  <si>
    <t xml:space="preserve">    石门乡</t>
  </si>
  <si>
    <t xml:space="preserve">    四棵树乡</t>
  </si>
  <si>
    <t xml:space="preserve">    南河店镇</t>
  </si>
  <si>
    <t xml:space="preserve">    白土岗镇</t>
  </si>
  <si>
    <t xml:space="preserve">    板山坪镇</t>
  </si>
  <si>
    <t xml:space="preserve">    乔端镇</t>
  </si>
  <si>
    <t xml:space="preserve">    马市坪乡</t>
  </si>
  <si>
    <t xml:space="preserve">    崔庄乡</t>
  </si>
  <si>
    <t>表六</t>
  </si>
  <si>
    <t>2020年度南召县政府一般债务限额及余额</t>
  </si>
  <si>
    <t>一般债务限额</t>
  </si>
  <si>
    <t>新增一般债券</t>
  </si>
  <si>
    <t>一般债务余额</t>
  </si>
  <si>
    <t>南召县</t>
  </si>
  <si>
    <t>表七</t>
  </si>
  <si>
    <t>2020年度南召县政府专项债务限额及余额</t>
  </si>
  <si>
    <t>专项债务限额</t>
  </si>
  <si>
    <t>新增专项债券</t>
  </si>
  <si>
    <t>专项债务余额</t>
  </si>
  <si>
    <t>表八</t>
  </si>
  <si>
    <t>2020年县级部门“三公”经费预算表</t>
  </si>
  <si>
    <t xml:space="preserve">项    目 </t>
  </si>
  <si>
    <t>2020年预算数</t>
  </si>
  <si>
    <t>备   注</t>
  </si>
  <si>
    <t>因公出国（境）费用</t>
  </si>
  <si>
    <t>公务用车购置及运行费</t>
  </si>
  <si>
    <t xml:space="preserve">   其中：公务用车运行维护费</t>
  </si>
  <si>
    <t xml:space="preserve">         公务用车购置费</t>
  </si>
  <si>
    <t>合  计</t>
  </si>
  <si>
    <r>
      <rPr>
        <sz val="12"/>
        <rFont val="宋体"/>
        <charset val="134"/>
      </rPr>
      <t xml:space="preserve">    备注：按照党中央、国务院以及部门预算管理有关规定，“三公”经费包括因公出国（境）费、公务用车购置及运行费和公务接待费。（</t>
    </r>
    <r>
      <rPr>
        <sz val="11"/>
        <color theme="1"/>
        <rFont val="宋体"/>
        <charset val="134"/>
        <scheme val="minor"/>
      </rPr>
      <t>1）</t>
    </r>
    <r>
      <rPr>
        <sz val="12"/>
        <rFont val="宋体"/>
        <charset val="134"/>
      </rPr>
      <t>因公出国（境）费，指单位工作人员公务出国（境）的住宿费、差旅费、伙食补助费、杂费、培训费等支出。</t>
    </r>
    <r>
      <rPr>
        <sz val="11"/>
        <color theme="1"/>
        <rFont val="宋体"/>
        <charset val="134"/>
        <scheme val="minor"/>
      </rPr>
      <t>（2）</t>
    </r>
    <r>
      <rPr>
        <sz val="12"/>
        <rFont val="宋体"/>
        <charset val="134"/>
      </rPr>
      <t>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</t>
    </r>
    <r>
      <rPr>
        <sz val="11"/>
        <color theme="1"/>
        <rFont val="宋体"/>
        <charset val="134"/>
        <scheme val="minor"/>
      </rPr>
      <t>（3）</t>
    </r>
    <r>
      <rPr>
        <sz val="12"/>
        <rFont val="宋体"/>
        <charset val="134"/>
      </rPr>
      <t>公务接待费，指单位按规定开支的各类公务接待（含外宾接待）支出。</t>
    </r>
  </si>
  <si>
    <t>表九</t>
  </si>
  <si>
    <t>2020年一般公共预算本级收入预算表</t>
  </si>
  <si>
    <t>2019年完成数</t>
  </si>
  <si>
    <t>绝对额增减</t>
  </si>
  <si>
    <t>公共财政预算收入</t>
  </si>
  <si>
    <t xml:space="preserve">  一、税务部门税收</t>
  </si>
  <si>
    <t xml:space="preserve">  二、非税收入</t>
  </si>
  <si>
    <t>四、退税</t>
  </si>
  <si>
    <t>表十</t>
  </si>
  <si>
    <t>2020年上级对县政府性基金转移支付预算表</t>
  </si>
  <si>
    <t>转移支付收入安排</t>
  </si>
  <si>
    <t>一、文化旅游体育与传媒支出</t>
  </si>
  <si>
    <t xml:space="preserve">     旅游发展基金支出</t>
  </si>
  <si>
    <t>二、社会保障和就业</t>
  </si>
  <si>
    <t xml:space="preserve">    大中型水库移民后期扶持基金</t>
  </si>
  <si>
    <t>三、城乡社区事务</t>
  </si>
  <si>
    <t xml:space="preserve">    国有土地使用权出让收入及对应专项债务收入安排的支出</t>
  </si>
  <si>
    <t>四、农林水支出</t>
  </si>
  <si>
    <t xml:space="preserve">    大中型水库库区基金安排的支出</t>
  </si>
  <si>
    <t>五、其他支出</t>
  </si>
  <si>
    <t xml:space="preserve">    彩票公益金安排的支出</t>
  </si>
  <si>
    <t>总    计</t>
  </si>
  <si>
    <t>表十一</t>
  </si>
  <si>
    <t>南召县2020年政府性基金收入预算表</t>
  </si>
  <si>
    <t xml:space="preserve">                  单位：万元</t>
  </si>
  <si>
    <t>总   计</t>
  </si>
  <si>
    <t>本级政府性基金收入</t>
  </si>
  <si>
    <t xml:space="preserve">   新型墙体材料专项基金收入</t>
  </si>
  <si>
    <t xml:space="preserve">   国有土地使用权出让收入</t>
  </si>
  <si>
    <t xml:space="preserve">   城市公用事业附加收入</t>
  </si>
  <si>
    <t xml:space="preserve">   城市基础设施配套费收入</t>
  </si>
  <si>
    <t xml:space="preserve">   污水处理费收入</t>
  </si>
  <si>
    <t xml:space="preserve">   彩票发行销售机构业务费用</t>
  </si>
  <si>
    <t>上级政府性基金补助收入</t>
  </si>
  <si>
    <t>表十二</t>
  </si>
  <si>
    <t>2020年县本级政府性基金收入预算表</t>
  </si>
  <si>
    <t>2019年执行数</t>
  </si>
  <si>
    <t>为上年执行数%</t>
  </si>
  <si>
    <t>国有土地使用权出让收入</t>
  </si>
  <si>
    <t>城市基础设施配套费收入</t>
  </si>
  <si>
    <t>合   计</t>
  </si>
  <si>
    <t>表十三</t>
  </si>
  <si>
    <t>2020年本级政府性基金支出预算明细表</t>
  </si>
  <si>
    <t>当年收入   安排数</t>
  </si>
  <si>
    <t>上级补助   收入安排数</t>
  </si>
  <si>
    <t>备 注</t>
  </si>
  <si>
    <t>一、政府性基金支出</t>
  </si>
  <si>
    <t>（一）文化旅游体育与传媒支出</t>
  </si>
  <si>
    <t xml:space="preserve">   旅游发展基金支出</t>
  </si>
  <si>
    <t xml:space="preserve">      旅游事业补助</t>
  </si>
  <si>
    <t>（二）社会保障和就业支出</t>
  </si>
  <si>
    <t xml:space="preserve">    大中型水库移民后期扶持基金支出</t>
  </si>
  <si>
    <t xml:space="preserve">      移民补助</t>
  </si>
  <si>
    <t>（三）城乡社区支出</t>
  </si>
  <si>
    <t xml:space="preserve">      征地和拆迁补偿支出</t>
  </si>
  <si>
    <t xml:space="preserve">      土地开发支出</t>
  </si>
  <si>
    <t xml:space="preserve">      城市建设支出</t>
  </si>
  <si>
    <t xml:space="preserve">      农村基础设施建设支出</t>
  </si>
  <si>
    <t xml:space="preserve">      补助被征地农民支出</t>
  </si>
  <si>
    <t xml:space="preserve">      土地出让业务支出</t>
  </si>
  <si>
    <t xml:space="preserve">      其他国有土地使用权出让收入安排的支出</t>
  </si>
  <si>
    <t xml:space="preserve">    城市基础设施配套费安排的支出</t>
  </si>
  <si>
    <t xml:space="preserve">      其他城市基础设施配套费安排的支出</t>
  </si>
  <si>
    <t xml:space="preserve">    土地储备专项债券收入安排的支出</t>
  </si>
  <si>
    <t xml:space="preserve">      其他土地储备专项债券收入安排的支出</t>
  </si>
  <si>
    <t xml:space="preserve">    棚户区改造专项债券收入安排的支出</t>
  </si>
  <si>
    <t xml:space="preserve">      其他棚户区改造专项债券收入安排的支出</t>
  </si>
  <si>
    <t>（四）农林水支出</t>
  </si>
  <si>
    <t xml:space="preserve">      基础设施建设和经济发展</t>
  </si>
  <si>
    <t>（五）其他支出</t>
  </si>
  <si>
    <t xml:space="preserve">      用于残疾人事业的彩票公益金支出</t>
  </si>
  <si>
    <t xml:space="preserve">      用于扶贫的彩票公益金支出</t>
  </si>
  <si>
    <t>（六）债务付息支出</t>
  </si>
  <si>
    <t xml:space="preserve">      国有土地使用权出让金债务付息支出</t>
  </si>
  <si>
    <t>二、转移性支出</t>
  </si>
  <si>
    <t xml:space="preserve"> 调出资金</t>
  </si>
  <si>
    <t xml:space="preserve"> 地方政府专项债务还本支出</t>
  </si>
  <si>
    <t xml:space="preserve">   其中：地方政府专项债券还本支出</t>
  </si>
  <si>
    <t>表十四</t>
  </si>
  <si>
    <t>南召县2020年政府性基金支出预算表</t>
  </si>
  <si>
    <t>总  计</t>
  </si>
  <si>
    <t>政府性基金支出</t>
  </si>
  <si>
    <t xml:space="preserve">   一、文化体育与传媒支出</t>
  </si>
  <si>
    <t xml:space="preserve">   二、社会保障和就业支出</t>
  </si>
  <si>
    <t xml:space="preserve">   三、城乡社区支出</t>
  </si>
  <si>
    <t xml:space="preserve">   四、农林水支出</t>
  </si>
  <si>
    <t xml:space="preserve">   五、其他支出</t>
  </si>
  <si>
    <t xml:space="preserve">   六、债务付息支出</t>
  </si>
  <si>
    <t>调出资金</t>
  </si>
  <si>
    <t>表十五</t>
  </si>
  <si>
    <t>南召县2020年国有资本经营收支预算表</t>
  </si>
  <si>
    <t xml:space="preserve">    </t>
  </si>
  <si>
    <t>收       入</t>
  </si>
  <si>
    <t xml:space="preserve">支       出 </t>
  </si>
  <si>
    <t>项     目</t>
  </si>
  <si>
    <t>项      目</t>
  </si>
  <si>
    <t>国有资本经营预算收入</t>
  </si>
  <si>
    <t>国有资本经营预算支出</t>
  </si>
  <si>
    <t xml:space="preserve">    利润收入</t>
  </si>
  <si>
    <t xml:space="preserve">    解决历史遗留问题及改革成本支出</t>
  </si>
  <si>
    <t xml:space="preserve">    股利、股息收入</t>
  </si>
  <si>
    <t xml:space="preserve">    国有企业资本金注入支出</t>
  </si>
  <si>
    <t xml:space="preserve">    产权转让收入</t>
  </si>
  <si>
    <t xml:space="preserve">    国有企业政策性补贴支出</t>
  </si>
  <si>
    <t xml:space="preserve">    清算收入</t>
  </si>
  <si>
    <t xml:space="preserve">    金融国有资本经营预算支出</t>
  </si>
  <si>
    <t xml:space="preserve">    其他国有资本经营预算收入</t>
  </si>
  <si>
    <t xml:space="preserve">    其他国有资本经营支出</t>
  </si>
  <si>
    <t>表十六</t>
  </si>
  <si>
    <t>2020年上级对县国有资本预算转移支付表</t>
  </si>
  <si>
    <r>
      <rPr>
        <sz val="12"/>
        <rFont val="宋体"/>
        <charset val="134"/>
        <scheme val="major"/>
      </rPr>
      <t xml:space="preserve">                  </t>
    </r>
    <r>
      <rPr>
        <sz val="18"/>
        <color rgb="FFFF0000"/>
        <rFont val="宋体"/>
        <charset val="134"/>
        <scheme val="major"/>
      </rPr>
      <t xml:space="preserve">   （该表无数据为空表）</t>
    </r>
    <r>
      <rPr>
        <sz val="18"/>
        <rFont val="宋体"/>
        <charset val="134"/>
        <scheme val="major"/>
      </rPr>
      <t xml:space="preserve">  </t>
    </r>
    <r>
      <rPr>
        <sz val="12"/>
        <rFont val="宋体"/>
        <charset val="134"/>
        <scheme val="major"/>
      </rPr>
      <t xml:space="preserve">       单位：万元</t>
    </r>
  </si>
  <si>
    <t xml:space="preserve">  一、解决历史遗留问题及改革成本支出</t>
  </si>
  <si>
    <t xml:space="preserve">     其他解决历史遗留问题及改革成本支出</t>
  </si>
  <si>
    <t xml:space="preserve">  二、国有企业资本金注入</t>
  </si>
  <si>
    <t xml:space="preserve">     其他国有企业资本金注入</t>
  </si>
  <si>
    <t xml:space="preserve">  三、国有企业政策性补贴</t>
  </si>
  <si>
    <t xml:space="preserve">     国有企业政策性补贴</t>
  </si>
  <si>
    <t xml:space="preserve">  四、金融国有资本经营预算支出</t>
  </si>
  <si>
    <t xml:space="preserve">     其他金融国有资本经营预算支出</t>
  </si>
  <si>
    <t xml:space="preserve">  五、其他国有资本经营预算支出</t>
  </si>
  <si>
    <t xml:space="preserve">     其他国有资本经营预算支出</t>
  </si>
  <si>
    <t>合    计</t>
  </si>
  <si>
    <t>南召县2020年国有资本经营收入预算表</t>
  </si>
  <si>
    <r>
      <rPr>
        <sz val="18"/>
        <color rgb="FFFF0000"/>
        <rFont val="宋体"/>
        <charset val="134"/>
        <scheme val="major"/>
      </rPr>
      <t xml:space="preserve">                                 </t>
    </r>
    <r>
      <rPr>
        <sz val="18"/>
        <rFont val="宋体"/>
        <charset val="134"/>
        <scheme val="major"/>
      </rPr>
      <t>单位：万元</t>
    </r>
  </si>
  <si>
    <t>表十七</t>
  </si>
  <si>
    <t>南召县2020年国有资本经营预算支出表</t>
  </si>
  <si>
    <t xml:space="preserve">            </t>
  </si>
  <si>
    <t>上年执行数</t>
  </si>
  <si>
    <t>预算数为上年执行数的%</t>
  </si>
  <si>
    <t xml:space="preserve">  解决历史遗留问题及改革成本支出</t>
  </si>
  <si>
    <t xml:space="preserve">  国有企业资本金注入支出</t>
  </si>
  <si>
    <t xml:space="preserve">     其他国有企业资本金注入支出</t>
  </si>
  <si>
    <t xml:space="preserve">  国有企业政策性补贴支出</t>
  </si>
  <si>
    <t xml:space="preserve">     国有企业政策性补贴支出</t>
  </si>
  <si>
    <t xml:space="preserve">  金融国有资本经营预算支出</t>
  </si>
  <si>
    <t xml:space="preserve">  其他国有资本经营预算支出</t>
  </si>
  <si>
    <t>表十八</t>
  </si>
  <si>
    <t>南召县2020年本级国有资本经营预算支出表</t>
  </si>
  <si>
    <t xml:space="preserve">             </t>
  </si>
  <si>
    <t>表十九</t>
  </si>
  <si>
    <t>2020年县级社会保险基金收入预算表</t>
  </si>
  <si>
    <t xml:space="preserve">                           单位：万元</t>
  </si>
  <si>
    <t>收入预算数</t>
  </si>
  <si>
    <t>社会保险基金收入</t>
  </si>
  <si>
    <t xml:space="preserve">    城乡居民基本养老保险基金收入</t>
  </si>
  <si>
    <t xml:space="preserve">    城乡居民基本医疗保险基金收入</t>
  </si>
  <si>
    <r>
      <rPr>
        <sz val="12"/>
        <rFont val="宋体"/>
        <charset val="134"/>
      </rPr>
      <t xml:space="preserve">    </t>
    </r>
    <r>
      <rPr>
        <sz val="11"/>
        <color theme="1"/>
        <rFont val="宋体"/>
        <charset val="134"/>
        <scheme val="minor"/>
      </rPr>
      <t>职工基本医疗保险基金收入</t>
    </r>
  </si>
  <si>
    <r>
      <rPr>
        <sz val="12"/>
        <rFont val="宋体"/>
        <charset val="134"/>
      </rPr>
      <t xml:space="preserve">    </t>
    </r>
    <r>
      <rPr>
        <sz val="11"/>
        <color theme="1"/>
        <rFont val="宋体"/>
        <charset val="134"/>
        <scheme val="minor"/>
      </rPr>
      <t>生育保险基金收入</t>
    </r>
  </si>
  <si>
    <t>表二十</t>
  </si>
  <si>
    <t>南召县2020年社会保险基金预算支出表</t>
  </si>
  <si>
    <t>社会保险基金支出</t>
  </si>
  <si>
    <t xml:space="preserve">    城乡居民基本养老保险基金支出</t>
  </si>
  <si>
    <t xml:space="preserve">        基础养老金支出</t>
  </si>
  <si>
    <t xml:space="preserve">        个人账户养老金支出</t>
  </si>
  <si>
    <t xml:space="preserve">    城乡居民基本医疗保险基金支出</t>
  </si>
  <si>
    <t xml:space="preserve">        基本医疗保险待遇支出</t>
  </si>
  <si>
    <t xml:space="preserve">        大病保险支出</t>
  </si>
  <si>
    <r>
      <rPr>
        <b/>
        <sz val="12"/>
        <rFont val="宋体"/>
        <charset val="134"/>
      </rPr>
      <t xml:space="preserve">    </t>
    </r>
    <r>
      <rPr>
        <b/>
        <sz val="11"/>
        <color theme="1"/>
        <rFont val="宋体"/>
        <charset val="134"/>
        <scheme val="minor"/>
      </rPr>
      <t>职工基本医疗保险基金支出</t>
    </r>
  </si>
  <si>
    <r>
      <rPr>
        <sz val="12"/>
        <rFont val="宋体"/>
        <charset val="134"/>
      </rPr>
      <t xml:space="preserve">        </t>
    </r>
    <r>
      <rPr>
        <sz val="11"/>
        <color theme="1"/>
        <rFont val="宋体"/>
        <charset val="134"/>
        <scheme val="minor"/>
      </rPr>
      <t>基本医疗保险待遇支出</t>
    </r>
  </si>
  <si>
    <t xml:space="preserve">    生育保险基金</t>
  </si>
  <si>
    <t xml:space="preserve">        生育医疗费支出</t>
  </si>
  <si>
    <t xml:space="preserve">        生育津贴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</si>
</sst>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."/>
    <numFmt numFmtId="177" formatCode="_-#,##0_-;\(#,##0\);_-\ \ &quot;-&quot;_-;_-@_-"/>
    <numFmt numFmtId="178" formatCode="_-#,##0.00_-;\(#,##0.00\);_-\ \ &quot;-&quot;_-;_-@_-"/>
    <numFmt numFmtId="179" formatCode="mmm/dd/yyyy;_-\ &quot;N/A&quot;_-;_-\ &quot;-&quot;_-"/>
    <numFmt numFmtId="180" formatCode="mmm/yyyy;_-\ &quot;N/A&quot;_-;_-\ &quot;-&quot;_-"/>
    <numFmt numFmtId="181" formatCode="_-#,##0%_-;\(#,##0%\);_-\ &quot;-&quot;_-"/>
    <numFmt numFmtId="182" formatCode="_-#,###,_-;\(#,###,\);_-\ \ &quot;-&quot;_-;_-@_-"/>
    <numFmt numFmtId="183" formatCode="_-#,###.00,_-;\(#,###.00,\);_-\ \ &quot;-&quot;_-;_-@_-"/>
    <numFmt numFmtId="184" formatCode="_-#0&quot;.&quot;0,_-;\(#0&quot;.&quot;0,\);_-\ \ &quot;-&quot;_-;_-@_-"/>
    <numFmt numFmtId="185" formatCode="_-#0&quot;.&quot;0000_-;\(#0&quot;.&quot;0000\);_-\ \ &quot;-&quot;_-;_-@_-"/>
    <numFmt numFmtId="186" formatCode="#,##0;\-#,##0;&quot;-&quot;"/>
    <numFmt numFmtId="187" formatCode="#,##0.0_);\(#,##0.0\)"/>
    <numFmt numFmtId="188" formatCode="_(* #,##0.0000_);_(* \(#,##0.0000\);_(* &quot;-&quot;??_);_(@_)"/>
    <numFmt numFmtId="189" formatCode="#,##0.00\ &quot;BEF&quot;;\-#,##0.00\ &quot;BEF&quot;"/>
    <numFmt numFmtId="190" formatCode="#,##0.00\ &quot;BEF&quot;;[Red]\-#,##0.00\ &quot;BEF&quot;"/>
    <numFmt numFmtId="191" formatCode="_(&quot;$&quot;* #,##0.00_);_(&quot;$&quot;* \(#,##0.00\);_(&quot;$&quot;* &quot;-&quot;??_);_(@_)"/>
    <numFmt numFmtId="192" formatCode="0.0%;\(0.0%\)"/>
    <numFmt numFmtId="193" formatCode="&quot;\&quot;#,##0;[Red]&quot;\&quot;&quot;\&quot;&quot;\&quot;&quot;\&quot;&quot;\&quot;&quot;\&quot;&quot;\&quot;\-#,##0"/>
    <numFmt numFmtId="194" formatCode="#,##0;\(#,##0\)"/>
    <numFmt numFmtId="195" formatCode="_-* #,##0.00_-;\-* #,##0.00_-;_-* &quot;-&quot;??_-;_-@_-"/>
    <numFmt numFmtId="196" formatCode="#,##0.0"/>
    <numFmt numFmtId="197" formatCode="\$#.00"/>
    <numFmt numFmtId="198" formatCode="_-&quot;$&quot;* #,##0_-;\-&quot;$&quot;* #,##0_-;_-&quot;$&quot;* &quot;-&quot;_-;_-@_-"/>
    <numFmt numFmtId="199" formatCode="_-&quot;$&quot;\ * #,##0.00_-;_-&quot;$&quot;\ * #,##0.00\-;_-&quot;$&quot;\ * &quot;-&quot;??_-;_-@_-"/>
    <numFmt numFmtId="200" formatCode="&quot;\&quot;#,##0;&quot;\&quot;&quot;\&quot;&quot;\&quot;&quot;\&quot;\-#,##0"/>
    <numFmt numFmtId="201" formatCode="\$#,##0.00;\(\$#,##0.00\)"/>
    <numFmt numFmtId="202" formatCode="0.0#"/>
    <numFmt numFmtId="203" formatCode="\$#,##0;\(\$#,##0\)"/>
    <numFmt numFmtId="204" formatCode="_ [$€-2]* #,##0.00_ ;_ [$€-2]* \-#,##0.00_ ;_ [$€-2]* &quot;-&quot;??_ "/>
    <numFmt numFmtId="205" formatCode="#,##0\ &quot; &quot;;\(#,##0\)\ ;&quot;—&quot;&quot; &quot;&quot; &quot;&quot; &quot;&quot; &quot;"/>
    <numFmt numFmtId="206" formatCode="_-&quot;$&quot;\ * #,##0_-;_-&quot;$&quot;\ * #,##0\-;_-&quot;$&quot;\ * &quot;-&quot;_-;_-@_-"/>
    <numFmt numFmtId="207" formatCode="#,##0\ &quot;$&quot;_);[Red]\(#,##0\ &quot;$&quot;\)"/>
    <numFmt numFmtId="208" formatCode="#,##0.00\ &quot;$&quot;_);[Red]\(#,##0.00\ &quot;$&quot;\)"/>
    <numFmt numFmtId="209" formatCode="&quot;$&quot;#,##0;[Red]\-&quot;$&quot;#,##0"/>
    <numFmt numFmtId="210" formatCode="&quot;$&quot;#,##0.00;[Red]\-&quot;$&quot;#,##0.00"/>
    <numFmt numFmtId="211" formatCode="&quot;$&quot;#,##0_);[Red]\(&quot;$&quot;#,##0\)"/>
    <numFmt numFmtId="212" formatCode="&quot;$&quot;#,##0.00_);[Red]\(&quot;$&quot;#,##0.00\)"/>
    <numFmt numFmtId="213" formatCode="_-* #,##0&quot;￥&quot;_-;\-* #,##0&quot;￥&quot;_-;_-* &quot;-&quot;&quot;￥&quot;_-;_-@_-"/>
    <numFmt numFmtId="214" formatCode="0.0%"/>
    <numFmt numFmtId="215" formatCode="&quot;$&quot;\ #,##0.00_-;[Red]&quot;$&quot;\ #,##0.00\-"/>
    <numFmt numFmtId="216" formatCode="%#.00"/>
    <numFmt numFmtId="217" formatCode="_-* #,##0.00\ &quot;BF&quot;_-;\-* #,##0.00\ &quot;BF&quot;_-;_-* &quot;-&quot;??\ &quot;BF&quot;_-;_-@_-"/>
    <numFmt numFmtId="218" formatCode="#\ ??/??"/>
    <numFmt numFmtId="219" formatCode="&quot;$&quot;#,##0;\-&quot;$&quot;#,##0"/>
    <numFmt numFmtId="220" formatCode="_(* #,##0_);_(* \(#,##0\);_(* &quot;- &quot;_);_(@_)"/>
    <numFmt numFmtId="221" formatCode="#,##0.00\ &quot;F&quot;;[Red]\-#,##0.00\ &quot;F&quot;"/>
    <numFmt numFmtId="222" formatCode="_-* #,##0\ _B_E_F_-;\-* #,##0\ _B_E_F_-;_-* &quot;-&quot;\ _B_E_F_-;_-@_-"/>
    <numFmt numFmtId="223" formatCode="_-* #,##0.00\ &quot;BEF&quot;_-;\-* #,##0.00\ &quot;BEF&quot;_-;_-* &quot;-&quot;??\ &quot;BEF&quot;_-;_-@_-"/>
    <numFmt numFmtId="224" formatCode="_(&quot;$&quot;* #,##0_);_(&quot;$&quot;* \(#,##0\);_(&quot;$&quot;* &quot;-&quot;_);_(@_)"/>
    <numFmt numFmtId="225" formatCode="yyyy&quot;年&quot;m&quot;月&quot;d&quot;日&quot;;@"/>
    <numFmt numFmtId="226" formatCode="_-* #,##0_$_-;\-* #,##0_$_-;_-* &quot;-&quot;_$_-;_-@_-"/>
    <numFmt numFmtId="227" formatCode="_-* #,##0.00_$_-;\-* #,##0.00_$_-;_-* &quot;-&quot;??_$_-;_-@_-"/>
    <numFmt numFmtId="228" formatCode="_-* #,##0&quot;$&quot;_-;\-* #,##0&quot;$&quot;_-;_-* &quot;-&quot;&quot;$&quot;_-;_-@_-"/>
    <numFmt numFmtId="229" formatCode="_-* #,##0.00&quot;$&quot;_-;\-* #,##0.00&quot;$&quot;_-;_-* &quot;-&quot;??&quot;$&quot;_-;_-@_-"/>
    <numFmt numFmtId="230" formatCode="#,##0.0_);[Red]\(#,##0.0\)"/>
    <numFmt numFmtId="231" formatCode="#,##0.0;\-#,##0.0"/>
    <numFmt numFmtId="232" formatCode="#,##0.0\%;[Red]\-#,##0.0\%"/>
    <numFmt numFmtId="233" formatCode="0;_琀"/>
    <numFmt numFmtId="234" formatCode="yy\.mm\.dd"/>
    <numFmt numFmtId="235" formatCode="0.0"/>
    <numFmt numFmtId="236" formatCode="&quot;\&quot;#,##0;[Red]&quot;\&quot;&quot;\&quot;\-#,##0"/>
    <numFmt numFmtId="237" formatCode="&quot;\&quot;#,##0.00;[Red]&quot;\&quot;&quot;\&quot;&quot;\&quot;&quot;\&quot;&quot;\&quot;&quot;\&quot;\-#,##0.00"/>
    <numFmt numFmtId="238" formatCode="&quot;\&quot;#,##0;[Red]&quot;\&quot;\-#,##0"/>
    <numFmt numFmtId="239" formatCode="0_);[Red]\(0\)"/>
    <numFmt numFmtId="240" formatCode="0_ "/>
    <numFmt numFmtId="241" formatCode="#,##0_ "/>
    <numFmt numFmtId="242" formatCode="#,##0_);[Red]\(#,##0\)"/>
    <numFmt numFmtId="243" formatCode="#,##0.00_);[Red]\(#,##0.00\)"/>
    <numFmt numFmtId="244" formatCode="0.0_ "/>
    <numFmt numFmtId="245" formatCode="0;_퐀"/>
    <numFmt numFmtId="246" formatCode="0.00_ "/>
  </numFmts>
  <fonts count="206">
    <font>
      <sz val="11"/>
      <color theme="1"/>
      <name val="宋体"/>
      <charset val="134"/>
      <scheme val="minor"/>
    </font>
    <font>
      <b/>
      <sz val="14"/>
      <name val="黑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sz val="11"/>
      <name val="方正黑体简体"/>
      <charset val="134"/>
    </font>
    <font>
      <b/>
      <sz val="11"/>
      <color theme="1"/>
      <name val="宋体"/>
      <charset val="134"/>
      <scheme val="minor"/>
    </font>
    <font>
      <sz val="14"/>
      <name val="黑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b/>
      <sz val="20"/>
      <name val="宋体"/>
      <charset val="134"/>
      <scheme val="major"/>
    </font>
    <font>
      <sz val="18"/>
      <color rgb="FFFF0000"/>
      <name val="宋体"/>
      <charset val="134"/>
      <scheme val="major"/>
    </font>
    <font>
      <sz val="12"/>
      <name val="宋体"/>
      <charset val="134"/>
      <scheme val="major"/>
    </font>
    <font>
      <b/>
      <sz val="11"/>
      <name val="方正黑体简体"/>
      <charset val="134"/>
    </font>
    <font>
      <sz val="11"/>
      <color indexed="0"/>
      <name val="方正黑体简体"/>
      <charset val="134"/>
    </font>
    <font>
      <sz val="12"/>
      <name val="方正黑体简体"/>
      <charset val="134"/>
    </font>
    <font>
      <b/>
      <sz val="12"/>
      <name val="方正黑体简体"/>
      <charset val="134"/>
    </font>
    <font>
      <sz val="18"/>
      <name val="宋体"/>
      <charset val="134"/>
      <scheme val="major"/>
    </font>
    <font>
      <b/>
      <sz val="18"/>
      <name val="宋体"/>
      <charset val="134"/>
      <scheme val="major"/>
    </font>
    <font>
      <sz val="20"/>
      <name val="方正小标宋简体"/>
      <charset val="134"/>
    </font>
    <font>
      <b/>
      <sz val="14"/>
      <color theme="1"/>
      <name val="黑体"/>
      <charset val="134"/>
    </font>
    <font>
      <b/>
      <sz val="18"/>
      <color theme="1"/>
      <name val="宋体"/>
      <charset val="134"/>
      <scheme val="minor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name val="宋体"/>
      <charset val="134"/>
    </font>
    <font>
      <sz val="14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2"/>
      <name val="黑体"/>
      <charset val="134"/>
    </font>
    <font>
      <sz val="12"/>
      <color rgb="FFFF0000"/>
      <name val="宋体"/>
      <charset val="134"/>
    </font>
    <font>
      <sz val="11"/>
      <color indexed="8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b/>
      <sz val="16"/>
      <name val="黑体"/>
      <charset val="134"/>
    </font>
    <font>
      <sz val="12"/>
      <color rgb="FF000000"/>
      <name val="宋体"/>
      <charset val="134"/>
    </font>
    <font>
      <sz val="18"/>
      <color rgb="FF000000"/>
      <name val="方正小标宋简体"/>
      <charset val="134"/>
    </font>
    <font>
      <b/>
      <sz val="12"/>
      <color rgb="FF000000"/>
      <name val="宋体"/>
      <charset val="134"/>
    </font>
    <font>
      <sz val="10.5"/>
      <color theme="1"/>
      <name val="Calibri"/>
      <charset val="134"/>
    </font>
    <font>
      <sz val="10.5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"/>
      <color indexed="16"/>
      <name val="Courier"/>
      <charset val="134"/>
    </font>
    <font>
      <sz val="10"/>
      <name val="Arial"/>
      <charset val="134"/>
    </font>
    <font>
      <sz val="12"/>
      <name val="????"/>
      <charset val="134"/>
    </font>
    <font>
      <sz val="12"/>
      <name val="????"/>
      <charset val="134"/>
    </font>
    <font>
      <u/>
      <sz val="10"/>
      <color indexed="12"/>
      <name val="Arial"/>
      <charset val="134"/>
    </font>
    <font>
      <u/>
      <sz val="10"/>
      <color indexed="36"/>
      <name val="Arial"/>
      <charset val="134"/>
    </font>
    <font>
      <sz val="12"/>
      <name val="???"/>
      <charset val="134"/>
    </font>
    <font>
      <sz val="1"/>
      <color indexed="8"/>
      <name val="Courier"/>
      <charset val="134"/>
    </font>
    <font>
      <u/>
      <sz val="7.5"/>
      <color indexed="12"/>
      <name val="Arial"/>
      <charset val="134"/>
    </font>
    <font>
      <sz val="10"/>
      <name val="Times New Roman"/>
      <charset val="134"/>
    </font>
    <font>
      <sz val="12"/>
      <name val="Times New Roman"/>
      <charset val="134"/>
    </font>
    <font>
      <sz val="10"/>
      <name val="Helv"/>
      <charset val="134"/>
    </font>
    <font>
      <sz val="10"/>
      <name val="Geneva"/>
      <charset val="134"/>
    </font>
    <font>
      <sz val="10"/>
      <name val="Geneva"/>
      <charset val="134"/>
    </font>
    <font>
      <sz val="9"/>
      <name val="Verdana"/>
      <charset val="134"/>
    </font>
    <font>
      <sz val="12"/>
      <name val="바탕체"/>
      <charset val="134"/>
    </font>
    <font>
      <sz val="12"/>
      <name val="바탕체"/>
      <charset val="134"/>
    </font>
    <font>
      <u val="singleAccounting"/>
      <vertAlign val="subscript"/>
      <sz val="10"/>
      <name val="Times New Roman"/>
      <charset val="134"/>
    </font>
    <font>
      <i/>
      <sz val="9"/>
      <name val="Times New Roman"/>
      <charset val="134"/>
    </font>
    <font>
      <sz val="1"/>
      <color indexed="0"/>
      <name val="Courier"/>
      <charset val="134"/>
    </font>
    <font>
      <sz val="1"/>
      <color indexed="18"/>
      <name val="Courier"/>
      <charset val="134"/>
    </font>
    <font>
      <sz val="11"/>
      <color indexed="8"/>
      <name val="等线"/>
      <charset val="134"/>
    </font>
    <font>
      <u/>
      <sz val="10"/>
      <color indexed="12"/>
      <name val="MS Sans Serif"/>
      <charset val="134"/>
    </font>
    <font>
      <u/>
      <sz val="10"/>
      <color indexed="12"/>
      <name val="MS Sans Serif"/>
      <charset val="134"/>
    </font>
    <font>
      <sz val="11"/>
      <color indexed="9"/>
      <name val="宋体"/>
      <charset val="134"/>
    </font>
    <font>
      <sz val="11"/>
      <color indexed="42"/>
      <name val="宋体"/>
      <charset val="134"/>
    </font>
    <font>
      <sz val="12"/>
      <color indexed="9"/>
      <name val="宋体"/>
      <charset val="134"/>
    </font>
    <font>
      <sz val="11"/>
      <name val="½jßz"/>
      <charset val="134"/>
    </font>
    <font>
      <sz val="8"/>
      <name val="Times New Roman"/>
      <charset val="134"/>
    </font>
    <font>
      <sz val="11"/>
      <color indexed="20"/>
      <name val="宋体"/>
      <charset val="134"/>
    </font>
    <font>
      <sz val="12"/>
      <name val="¹UAAA¼"/>
      <charset val="134"/>
    </font>
    <font>
      <sz val="10"/>
      <color indexed="8"/>
      <name val="Arial"/>
      <charset val="134"/>
    </font>
    <font>
      <b/>
      <sz val="11"/>
      <color indexed="52"/>
      <name val="宋体"/>
      <charset val="134"/>
    </font>
    <font>
      <b/>
      <sz val="10"/>
      <name val="Helv"/>
      <charset val="134"/>
    </font>
    <font>
      <b/>
      <sz val="11"/>
      <color indexed="9"/>
      <name val="宋体"/>
      <charset val="134"/>
    </font>
    <font>
      <i/>
      <sz val="12"/>
      <name val="Times New Roman"/>
      <charset val="134"/>
    </font>
    <font>
      <b/>
      <sz val="8"/>
      <name val="Arial"/>
      <charset val="134"/>
    </font>
    <font>
      <sz val="10"/>
      <name val="MS Serif"/>
      <charset val="134"/>
    </font>
    <font>
      <sz val="10"/>
      <name val="Courier"/>
      <charset val="134"/>
    </font>
    <font>
      <sz val="12"/>
      <name val="Arial"/>
      <charset val="134"/>
    </font>
    <font>
      <sz val="10"/>
      <name val="MS Sans Serif"/>
      <charset val="134"/>
    </font>
    <font>
      <sz val="12"/>
      <name val="Tms Rmn"/>
      <charset val="134"/>
    </font>
    <font>
      <sz val="10"/>
      <color indexed="16"/>
      <name val="MS Serif"/>
      <charset val="134"/>
    </font>
    <font>
      <sz val="8"/>
      <name val="Arial"/>
      <charset val="134"/>
    </font>
    <font>
      <i/>
      <sz val="11"/>
      <color indexed="23"/>
      <name val="宋体"/>
      <charset val="134"/>
    </font>
    <font>
      <sz val="10"/>
      <name val="宋体"/>
      <charset val="134"/>
    </font>
    <font>
      <sz val="10"/>
      <name val="Tahoma"/>
      <charset val="134"/>
    </font>
    <font>
      <b/>
      <sz val="10"/>
      <name val="Tahoma"/>
      <charset val="134"/>
    </font>
    <font>
      <sz val="11"/>
      <name val="Times New Roman"/>
      <charset val="134"/>
    </font>
    <font>
      <sz val="11"/>
      <color indexed="17"/>
      <name val="宋体"/>
      <charset val="134"/>
    </font>
    <font>
      <b/>
      <sz val="12"/>
      <name val="Helv"/>
      <charset val="134"/>
    </font>
    <font>
      <b/>
      <sz val="12"/>
      <name val="Arial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name val="Arial"/>
      <charset val="134"/>
    </font>
    <font>
      <u/>
      <sz val="12"/>
      <color indexed="12"/>
      <name val="新細明體"/>
      <charset val="134"/>
    </font>
    <font>
      <sz val="11"/>
      <color indexed="62"/>
      <name val="宋体"/>
      <charset val="134"/>
    </font>
    <font>
      <sz val="12"/>
      <name val="Helv"/>
      <charset val="134"/>
    </font>
    <font>
      <sz val="18"/>
      <name val="Times New Roman"/>
      <charset val="134"/>
    </font>
    <font>
      <b/>
      <sz val="13"/>
      <name val="Times New Roman"/>
      <charset val="134"/>
    </font>
    <font>
      <b/>
      <i/>
      <sz val="12"/>
      <name val="Times New Roman"/>
      <charset val="134"/>
    </font>
    <font>
      <sz val="11"/>
      <color indexed="52"/>
      <name val="宋体"/>
      <charset val="134"/>
    </font>
    <font>
      <sz val="12"/>
      <color indexed="9"/>
      <name val="Helv"/>
      <charset val="134"/>
    </font>
    <font>
      <b/>
      <sz val="11"/>
      <name val="Helv"/>
      <charset val="134"/>
    </font>
    <font>
      <sz val="11"/>
      <color indexed="60"/>
      <name val="宋体"/>
      <charset val="134"/>
    </font>
    <font>
      <sz val="7"/>
      <name val="Small Fonts"/>
      <charset val="134"/>
    </font>
    <font>
      <sz val="7"/>
      <name val="Small Fonts"/>
      <charset val="134"/>
    </font>
    <font>
      <sz val="10"/>
      <color indexed="8"/>
      <name val="MS Sans Serif"/>
      <charset val="134"/>
    </font>
    <font>
      <b/>
      <i/>
      <sz val="16"/>
      <name val="Helv"/>
      <charset val="134"/>
    </font>
    <font>
      <sz val="11"/>
      <color indexed="8"/>
      <name val="Calibri"/>
      <charset val="134"/>
    </font>
    <font>
      <sz val="12"/>
      <name val="新細明體"/>
      <charset val="134"/>
    </font>
    <font>
      <sz val="12"/>
      <name val="新細明體"/>
      <charset val="134"/>
    </font>
    <font>
      <u/>
      <sz val="10"/>
      <color indexed="14"/>
      <name val="MS Sans Serif"/>
      <charset val="134"/>
    </font>
    <font>
      <b/>
      <sz val="11"/>
      <color indexed="63"/>
      <name val="宋体"/>
      <charset val="134"/>
    </font>
    <font>
      <sz val="11"/>
      <color indexed="8"/>
      <name val="Times New Roman"/>
      <charset val="134"/>
    </font>
    <font>
      <sz val="10"/>
      <name val="Tms Rmn"/>
      <charset val="134"/>
    </font>
    <font>
      <b/>
      <sz val="10"/>
      <name val="MS Sans Serif"/>
      <charset val="134"/>
    </font>
    <font>
      <b/>
      <sz val="9"/>
      <name val="宋体"/>
      <charset val="134"/>
    </font>
    <font>
      <b/>
      <sz val="10"/>
      <color indexed="8"/>
      <name val="Arial"/>
      <charset val="134"/>
    </font>
    <font>
      <b/>
      <sz val="10"/>
      <color indexed="39"/>
      <name val="Arial"/>
      <charset val="134"/>
    </font>
    <font>
      <b/>
      <sz val="12"/>
      <color indexed="8"/>
      <name val="Arial"/>
      <charset val="134"/>
    </font>
    <font>
      <sz val="10"/>
      <color indexed="39"/>
      <name val="Arial"/>
      <charset val="134"/>
    </font>
    <font>
      <sz val="19"/>
      <color indexed="48"/>
      <name val="Arial"/>
      <charset val="134"/>
    </font>
    <font>
      <sz val="10"/>
      <color indexed="10"/>
      <name val="Arial"/>
      <charset val="134"/>
    </font>
    <font>
      <b/>
      <sz val="14"/>
      <color indexed="9"/>
      <name val="Times New Roman"/>
      <charset val="134"/>
    </font>
    <font>
      <b/>
      <sz val="10"/>
      <name val="Tms Rmn"/>
      <charset val="134"/>
    </font>
    <font>
      <b/>
      <sz val="12"/>
      <name val="MS Sans Serif"/>
      <charset val="134"/>
    </font>
    <font>
      <sz val="12"/>
      <name val="MS Sans Serif"/>
      <charset val="134"/>
    </font>
    <font>
      <b/>
      <sz val="8"/>
      <color indexed="8"/>
      <name val="Helv"/>
      <charset val="134"/>
    </font>
    <font>
      <b/>
      <sz val="11"/>
      <name val="Times New Roman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b/>
      <sz val="10"/>
      <name val="Arial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b/>
      <sz val="21"/>
      <name val="楷体_GB2312"/>
      <charset val="134"/>
    </font>
    <font>
      <b/>
      <sz val="21"/>
      <name val="楷体_GB2312"/>
      <charset val="134"/>
    </font>
    <font>
      <b/>
      <sz val="14"/>
      <name val="楷体"/>
      <charset val="134"/>
    </font>
    <font>
      <sz val="11"/>
      <name val="ＭＳ Ｐ????"/>
      <charset val="134"/>
    </font>
    <font>
      <sz val="10"/>
      <name val="楷体"/>
      <charset val="134"/>
    </font>
    <font>
      <sz val="12"/>
      <color indexed="16"/>
      <name val="宋体"/>
      <charset val="134"/>
    </font>
    <font>
      <sz val="12"/>
      <color indexed="20"/>
      <name val="宋体"/>
      <charset val="134"/>
    </font>
    <font>
      <sz val="10.5"/>
      <color indexed="20"/>
      <name val="宋体"/>
      <charset val="134"/>
    </font>
    <font>
      <sz val="11"/>
      <color indexed="20"/>
      <name val="微软雅黑"/>
      <charset val="134"/>
    </font>
    <font>
      <sz val="11"/>
      <color indexed="16"/>
      <name val="宋体"/>
      <charset val="134"/>
    </font>
    <font>
      <sz val="11"/>
      <color indexed="20"/>
      <name val="Calibri"/>
      <charset val="134"/>
    </font>
    <font>
      <sz val="12"/>
      <color indexed="20"/>
      <name val="Times New Roman"/>
      <charset val="134"/>
    </font>
    <font>
      <sz val="9"/>
      <color indexed="20"/>
      <name val="微软雅黑"/>
      <charset val="134"/>
    </font>
    <font>
      <sz val="11"/>
      <color indexed="20"/>
      <name val="等线"/>
      <charset val="134"/>
    </font>
    <font>
      <sz val="12"/>
      <color indexed="20"/>
      <name val="楷体_GB2312"/>
      <charset val="134"/>
    </font>
    <font>
      <sz val="12"/>
      <color indexed="20"/>
      <name val="楷体_GB2312"/>
      <charset val="134"/>
    </font>
    <font>
      <sz val="11"/>
      <color indexed="8"/>
      <name val="Tahoma"/>
      <charset val="134"/>
    </font>
    <font>
      <u/>
      <sz val="12"/>
      <color indexed="12"/>
      <name val="宋体"/>
      <charset val="134"/>
    </font>
    <font>
      <sz val="11"/>
      <color indexed="18"/>
      <name val="宋体"/>
      <charset val="134"/>
    </font>
    <font>
      <b/>
      <sz val="9"/>
      <name val="Arial"/>
      <charset val="134"/>
    </font>
    <font>
      <sz val="12"/>
      <name val="官帕眉"/>
      <charset val="134"/>
    </font>
    <font>
      <sz val="12"/>
      <color indexed="17"/>
      <name val="宋体"/>
      <charset val="134"/>
    </font>
    <font>
      <sz val="10.5"/>
      <color indexed="17"/>
      <name val="宋体"/>
      <charset val="134"/>
    </font>
    <font>
      <sz val="11"/>
      <color indexed="17"/>
      <name val="微软雅黑"/>
      <charset val="134"/>
    </font>
    <font>
      <sz val="11"/>
      <color indexed="17"/>
      <name val="Calibri"/>
      <charset val="134"/>
    </font>
    <font>
      <sz val="12"/>
      <color indexed="17"/>
      <name val="Times New Roman"/>
      <charset val="134"/>
    </font>
    <font>
      <sz val="9"/>
      <color indexed="17"/>
      <name val="微软雅黑"/>
      <charset val="134"/>
    </font>
    <font>
      <sz val="11"/>
      <color indexed="17"/>
      <name val="等线"/>
      <charset val="134"/>
    </font>
    <font>
      <sz val="12"/>
      <color indexed="17"/>
      <name val="楷体_GB2312"/>
      <charset val="134"/>
    </font>
    <font>
      <sz val="12"/>
      <color indexed="17"/>
      <name val="楷体_GB2312"/>
      <charset val="134"/>
    </font>
    <font>
      <u/>
      <sz val="12"/>
      <color indexed="36"/>
      <name val="宋体"/>
      <charset val="134"/>
    </font>
    <font>
      <u/>
      <sz val="12"/>
      <color indexed="20"/>
      <name val="宋体"/>
      <charset val="134"/>
    </font>
    <font>
      <b/>
      <sz val="11"/>
      <color indexed="8"/>
      <name val="宋体"/>
      <charset val="134"/>
    </font>
    <font>
      <b/>
      <sz val="12"/>
      <color indexed="53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53"/>
      <name val="宋体"/>
      <charset val="134"/>
    </font>
    <font>
      <sz val="10"/>
      <name val="TimesNewRomanPS"/>
      <charset val="134"/>
    </font>
    <font>
      <sz val="12"/>
      <color indexed="60"/>
      <name val="宋体"/>
      <charset val="134"/>
    </font>
    <font>
      <b/>
      <sz val="12"/>
      <color indexed="63"/>
      <name val="宋体"/>
      <charset val="134"/>
    </font>
    <font>
      <sz val="12"/>
      <color indexed="62"/>
      <name val="宋体"/>
      <charset val="134"/>
    </font>
    <font>
      <sz val="12"/>
      <name val="Courier"/>
      <charset val="134"/>
    </font>
    <font>
      <u/>
      <sz val="7.5"/>
      <color indexed="36"/>
      <name val="Arial"/>
      <charset val="134"/>
    </font>
    <font>
      <sz val="10"/>
      <color indexed="8"/>
      <name val="Times New Roman"/>
      <charset val="134"/>
    </font>
    <font>
      <sz val="11"/>
      <color indexed="9"/>
      <name val="等线"/>
      <charset val="134"/>
    </font>
    <font>
      <sz val="12"/>
      <name val="뼻뮝"/>
      <charset val="134"/>
    </font>
    <font>
      <sz val="10"/>
      <name val="굴림체"/>
      <charset val="134"/>
    </font>
  </fonts>
  <fills count="9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0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  <bgColor indexed="64"/>
      </patternFill>
    </fill>
    <fill>
      <patternFill patternType="gray0625"/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43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indexed="54"/>
      </right>
      <top/>
      <bottom style="thin">
        <color indexed="5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auto="1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4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10" borderId="13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1" borderId="16" applyNumberFormat="0" applyAlignment="0" applyProtection="0">
      <alignment vertical="center"/>
    </xf>
    <xf numFmtId="0" fontId="51" fillId="12" borderId="17" applyNumberFormat="0" applyAlignment="0" applyProtection="0">
      <alignment vertical="center"/>
    </xf>
    <xf numFmtId="0" fontId="52" fillId="12" borderId="16" applyNumberFormat="0" applyAlignment="0" applyProtection="0">
      <alignment vertical="center"/>
    </xf>
    <xf numFmtId="0" fontId="53" fillId="13" borderId="18" applyNumberFormat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176" fontId="61" fillId="0" borderId="0">
      <protection locked="0"/>
    </xf>
    <xf numFmtId="0" fontId="62" fillId="0" borderId="0"/>
    <xf numFmtId="0" fontId="63" fillId="0" borderId="0"/>
    <xf numFmtId="0" fontId="4" fillId="0" borderId="0" applyFont="0" applyFill="0" applyBorder="0" applyAlignment="0" applyProtection="0"/>
    <xf numFmtId="0" fontId="64" fillId="0" borderId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/>
    <xf numFmtId="176" fontId="68" fillId="0" borderId="0"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49" fontId="70" fillId="0" borderId="0" applyProtection="0">
      <alignment horizontal="left"/>
    </xf>
    <xf numFmtId="0" fontId="2" fillId="0" borderId="0" applyNumberFormat="0" applyFill="0" applyBorder="0">
      <alignment vertical="center"/>
    </xf>
    <xf numFmtId="0" fontId="62" fillId="0" borderId="0">
      <protection locked="0"/>
    </xf>
    <xf numFmtId="0" fontId="71" fillId="0" borderId="0"/>
    <xf numFmtId="0" fontId="72" fillId="0" borderId="0"/>
    <xf numFmtId="0" fontId="73" fillId="0" borderId="0"/>
    <xf numFmtId="0" fontId="74" fillId="0" borderId="0"/>
    <xf numFmtId="49" fontId="4" fillId="0" borderId="0" applyFont="0" applyFill="0" applyBorder="0" applyAlignment="0" applyProtection="0"/>
    <xf numFmtId="0" fontId="75" fillId="0" borderId="0">
      <alignment vertical="top" wrapText="1"/>
    </xf>
    <xf numFmtId="0" fontId="76" fillId="0" borderId="0"/>
    <xf numFmtId="0" fontId="77" fillId="0" borderId="0"/>
    <xf numFmtId="177" fontId="70" fillId="0" borderId="0" applyFill="0" applyBorder="0" applyProtection="0">
      <alignment horizontal="right"/>
    </xf>
    <xf numFmtId="178" fontId="70" fillId="0" borderId="0" applyFill="0" applyBorder="0" applyProtection="0">
      <alignment horizontal="right"/>
    </xf>
    <xf numFmtId="179" fontId="78" fillId="0" borderId="0" applyFill="0" applyBorder="0" applyProtection="0">
      <alignment horizontal="center"/>
    </xf>
    <xf numFmtId="180" fontId="78" fillId="0" borderId="0" applyFill="0" applyBorder="0" applyProtection="0">
      <alignment horizontal="center"/>
    </xf>
    <xf numFmtId="181" fontId="79" fillId="0" borderId="0" applyFill="0" applyBorder="0" applyProtection="0">
      <alignment horizontal="right"/>
    </xf>
    <xf numFmtId="182" fontId="70" fillId="0" borderId="0" applyFill="0" applyBorder="0" applyProtection="0">
      <alignment horizontal="right"/>
    </xf>
    <xf numFmtId="183" fontId="70" fillId="0" borderId="0" applyFill="0" applyBorder="0" applyProtection="0">
      <alignment horizontal="right"/>
    </xf>
    <xf numFmtId="184" fontId="70" fillId="0" borderId="0" applyFill="0" applyBorder="0" applyProtection="0">
      <alignment horizontal="right"/>
    </xf>
    <xf numFmtId="185" fontId="70" fillId="0" borderId="0" applyFill="0" applyBorder="0" applyProtection="0">
      <alignment horizontal="right"/>
    </xf>
    <xf numFmtId="176" fontId="80" fillId="0" borderId="0">
      <protection locked="0"/>
    </xf>
    <xf numFmtId="176" fontId="4" fillId="0" borderId="0">
      <protection locked="0"/>
    </xf>
    <xf numFmtId="176" fontId="81" fillId="0" borderId="0">
      <protection locked="0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6" borderId="0" applyNumberFormat="0" applyBorder="0" applyAlignment="0" applyProtection="0">
      <alignment vertical="center"/>
    </xf>
    <xf numFmtId="0" fontId="82" fillId="2" borderId="0" applyNumberFormat="0" applyBorder="0" applyAlignment="0" applyProtection="0">
      <alignment vertical="center"/>
    </xf>
    <xf numFmtId="0" fontId="82" fillId="47" borderId="0" applyNumberFormat="0" applyBorder="0" applyAlignment="0" applyProtection="0">
      <alignment vertical="center"/>
    </xf>
    <xf numFmtId="0" fontId="82" fillId="45" borderId="0" applyNumberFormat="0" applyBorder="0" applyAlignment="0" applyProtection="0">
      <alignment vertical="center"/>
    </xf>
    <xf numFmtId="0" fontId="82" fillId="43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3" fillId="5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2" fillId="51" borderId="0" applyNumberFormat="0" applyBorder="0" applyAlignment="0" applyProtection="0">
      <alignment vertical="center"/>
    </xf>
    <xf numFmtId="0" fontId="82" fillId="52" borderId="0" applyNumberFormat="0" applyBorder="0" applyAlignment="0" applyProtection="0">
      <alignment vertical="center"/>
    </xf>
    <xf numFmtId="0" fontId="85" fillId="53" borderId="0" applyNumberFormat="0" applyBorder="0" applyAlignment="0" applyProtection="0">
      <alignment vertical="center"/>
    </xf>
    <xf numFmtId="0" fontId="85" fillId="48" borderId="0" applyNumberFormat="0" applyBorder="0" applyAlignment="0" applyProtection="0">
      <alignment vertical="center"/>
    </xf>
    <xf numFmtId="0" fontId="85" fillId="49" borderId="0" applyNumberFormat="0" applyBorder="0" applyAlignment="0" applyProtection="0">
      <alignment vertical="center"/>
    </xf>
    <xf numFmtId="0" fontId="85" fillId="54" borderId="0" applyNumberFormat="0" applyBorder="0" applyAlignment="0" applyProtection="0">
      <alignment vertical="center"/>
    </xf>
    <xf numFmtId="0" fontId="85" fillId="55" borderId="0" applyNumberFormat="0" applyBorder="0" applyAlignment="0" applyProtection="0">
      <alignment vertical="center"/>
    </xf>
    <xf numFmtId="0" fontId="85" fillId="56" borderId="0" applyNumberFormat="0" applyBorder="0" applyAlignment="0" applyProtection="0">
      <alignment vertical="center"/>
    </xf>
    <xf numFmtId="0" fontId="86" fillId="55" borderId="0" applyNumberFormat="0" applyBorder="0" applyAlignment="0" applyProtection="0">
      <alignment vertical="center"/>
    </xf>
    <xf numFmtId="0" fontId="86" fillId="48" borderId="0" applyNumberFormat="0" applyBorder="0" applyAlignment="0" applyProtection="0">
      <alignment vertical="center"/>
    </xf>
    <xf numFmtId="0" fontId="86" fillId="52" borderId="0" applyNumberFormat="0" applyBorder="0" applyAlignment="0" applyProtection="0">
      <alignment vertical="center"/>
    </xf>
    <xf numFmtId="0" fontId="85" fillId="52" borderId="0" applyNumberFormat="0" applyBorder="0" applyAlignment="0" applyProtection="0">
      <alignment vertical="center"/>
    </xf>
    <xf numFmtId="0" fontId="86" fillId="51" borderId="0" applyNumberFormat="0" applyBorder="0" applyAlignment="0" applyProtection="0">
      <alignment vertical="center"/>
    </xf>
    <xf numFmtId="0" fontId="85" fillId="51" borderId="0" applyNumberFormat="0" applyBorder="0" applyAlignment="0" applyProtection="0">
      <alignment vertical="center"/>
    </xf>
    <xf numFmtId="0" fontId="86" fillId="46" borderId="0" applyNumberFormat="0" applyBorder="0" applyAlignment="0" applyProtection="0">
      <alignment vertical="center"/>
    </xf>
    <xf numFmtId="0" fontId="85" fillId="46" borderId="0" applyNumberFormat="0" applyBorder="0" applyAlignment="0" applyProtection="0">
      <alignment vertical="center"/>
    </xf>
    <xf numFmtId="0" fontId="82" fillId="55" borderId="0" applyNumberFormat="0" applyBorder="0" applyAlignment="0" applyProtection="0">
      <alignment vertical="center"/>
    </xf>
    <xf numFmtId="0" fontId="82" fillId="57" borderId="0" applyNumberFormat="0" applyBorder="0" applyAlignment="0" applyProtection="0">
      <alignment vertical="center"/>
    </xf>
    <xf numFmtId="0" fontId="72" fillId="0" borderId="0">
      <protection locked="0"/>
    </xf>
    <xf numFmtId="0" fontId="87" fillId="58" borderId="0" applyNumberFormat="0" applyBorder="0" applyAlignment="0" applyProtection="0"/>
    <xf numFmtId="0" fontId="9" fillId="59" borderId="0" applyNumberFormat="0" applyBorder="0" applyAlignment="0" applyProtection="0"/>
    <xf numFmtId="0" fontId="87" fillId="60" borderId="0" applyNumberFormat="0" applyBorder="0" applyAlignment="0" applyProtection="0"/>
    <xf numFmtId="0" fontId="87" fillId="61" borderId="0" applyNumberFormat="0" applyBorder="0" applyAlignment="0" applyProtection="0"/>
    <xf numFmtId="0" fontId="87" fillId="62" borderId="0" applyNumberFormat="0" applyBorder="0" applyAlignment="0" applyProtection="0"/>
    <xf numFmtId="0" fontId="9" fillId="63" borderId="0" applyNumberFormat="0" applyBorder="0" applyAlignment="0" applyProtection="0"/>
    <xf numFmtId="0" fontId="9" fillId="64" borderId="0" applyNumberFormat="0" applyBorder="0" applyAlignment="0" applyProtection="0"/>
    <xf numFmtId="0" fontId="87" fillId="65" borderId="0" applyNumberFormat="0" applyBorder="0" applyAlignment="0" applyProtection="0"/>
    <xf numFmtId="0" fontId="87" fillId="66" borderId="0" applyNumberFormat="0" applyBorder="0" applyAlignment="0" applyProtection="0"/>
    <xf numFmtId="0" fontId="9" fillId="67" borderId="0" applyNumberFormat="0" applyBorder="0" applyAlignment="0" applyProtection="0"/>
    <xf numFmtId="0" fontId="87" fillId="64" borderId="0" applyNumberFormat="0" applyBorder="0" applyAlignment="0" applyProtection="0"/>
    <xf numFmtId="0" fontId="87" fillId="68" borderId="0" applyNumberFormat="0" applyBorder="0" applyAlignment="0" applyProtection="0"/>
    <xf numFmtId="0" fontId="87" fillId="69" borderId="0" applyNumberFormat="0" applyBorder="0" applyAlignment="0" applyProtection="0"/>
    <xf numFmtId="0" fontId="9" fillId="70" borderId="0" applyNumberFormat="0" applyBorder="0" applyAlignment="0" applyProtection="0"/>
    <xf numFmtId="0" fontId="87" fillId="71" borderId="0" applyNumberFormat="0" applyBorder="0" applyAlignment="0" applyProtection="0"/>
    <xf numFmtId="0" fontId="9" fillId="72" borderId="0" applyNumberFormat="0" applyBorder="0" applyAlignment="0" applyProtection="0"/>
    <xf numFmtId="0" fontId="87" fillId="72" borderId="0" applyNumberFormat="0" applyBorder="0" applyAlignment="0" applyProtection="0"/>
    <xf numFmtId="0" fontId="87" fillId="56" borderId="0" applyNumberFormat="0" applyBorder="0" applyAlignment="0" applyProtection="0"/>
    <xf numFmtId="0" fontId="88" fillId="73" borderId="0" applyNumberFormat="0" applyProtection="0">
      <alignment horizontal="center"/>
      <protection locked="0" hidden="1"/>
    </xf>
    <xf numFmtId="9" fontId="4" fillId="0" borderId="0" applyFont="0" applyFill="0" applyBorder="0" applyAlignment="0" applyProtection="0"/>
    <xf numFmtId="0" fontId="89" fillId="0" borderId="0">
      <alignment horizontal="center" wrapText="1"/>
      <protection locked="0"/>
    </xf>
    <xf numFmtId="0" fontId="90" fillId="42" borderId="0" applyNumberFormat="0" applyBorder="0" applyAlignment="0" applyProtection="0">
      <alignment vertical="center"/>
    </xf>
    <xf numFmtId="0" fontId="91" fillId="0" borderId="0"/>
    <xf numFmtId="186" fontId="92" fillId="0" borderId="0" applyFill="0" applyBorder="0" applyAlignment="0"/>
    <xf numFmtId="187" fontId="72" fillId="0" borderId="0" applyFill="0" applyBorder="0" applyAlignment="0"/>
    <xf numFmtId="188" fontId="72" fillId="0" borderId="0" applyFill="0" applyBorder="0" applyAlignment="0"/>
    <xf numFmtId="189" fontId="62" fillId="0" borderId="0" applyFill="0" applyBorder="0" applyAlignment="0"/>
    <xf numFmtId="190" fontId="62" fillId="0" borderId="0" applyFill="0" applyBorder="0" applyAlignment="0"/>
    <xf numFmtId="191" fontId="72" fillId="0" borderId="0" applyFill="0" applyBorder="0" applyAlignment="0"/>
    <xf numFmtId="192" fontId="72" fillId="0" borderId="0" applyFill="0" applyBorder="0" applyAlignment="0"/>
    <xf numFmtId="0" fontId="93" fillId="51" borderId="21" applyNumberFormat="0" applyAlignment="0" applyProtection="0">
      <alignment vertical="center"/>
    </xf>
    <xf numFmtId="0" fontId="94" fillId="0" borderId="0"/>
    <xf numFmtId="0" fontId="95" fillId="68" borderId="22" applyNumberFormat="0" applyAlignment="0" applyProtection="0">
      <alignment vertical="center"/>
    </xf>
    <xf numFmtId="0" fontId="92" fillId="0" borderId="0" applyNumberFormat="0" applyFill="0" applyBorder="0" applyAlignment="0" applyProtection="0">
      <alignment vertical="top"/>
    </xf>
    <xf numFmtId="0" fontId="96" fillId="0" borderId="0" applyFill="0" applyBorder="0">
      <alignment horizontal="right"/>
    </xf>
    <xf numFmtId="0" fontId="71" fillId="0" borderId="0" applyFill="0" applyBorder="0">
      <alignment horizontal="right"/>
    </xf>
    <xf numFmtId="0" fontId="97" fillId="0" borderId="3">
      <alignment horizontal="center"/>
    </xf>
    <xf numFmtId="4" fontId="68" fillId="0" borderId="0">
      <protection locked="0"/>
    </xf>
    <xf numFmtId="193" fontId="62" fillId="0" borderId="0"/>
    <xf numFmtId="41" fontId="62" fillId="0" borderId="0" applyFont="0" applyFill="0" applyBorder="0" applyAlignment="0" applyProtection="0"/>
    <xf numFmtId="19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194" fontId="70" fillId="0" borderId="0"/>
    <xf numFmtId="195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196" fontId="70" fillId="0" borderId="0"/>
    <xf numFmtId="0" fontId="98" fillId="0" borderId="0" applyNumberFormat="0" applyAlignment="0">
      <alignment horizontal="left"/>
    </xf>
    <xf numFmtId="0" fontId="99" fillId="0" borderId="0" applyNumberFormat="0" applyAlignment="0"/>
    <xf numFmtId="197" fontId="68" fillId="0" borderId="0">
      <protection locked="0"/>
    </xf>
    <xf numFmtId="198" fontId="62" fillId="0" borderId="0" applyFont="0" applyFill="0" applyBorder="0" applyAlignment="0" applyProtection="0"/>
    <xf numFmtId="187" fontId="4" fillId="0" borderId="0" applyFont="0" applyFill="0" applyBorder="0" applyAlignment="0" applyProtection="0"/>
    <xf numFmtId="199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1" fontId="70" fillId="0" borderId="0"/>
    <xf numFmtId="202" fontId="4" fillId="51" borderId="0" applyFont="0" applyBorder="0"/>
    <xf numFmtId="0" fontId="100" fillId="0" borderId="0" applyProtection="0"/>
    <xf numFmtId="14" fontId="92" fillId="0" borderId="0" applyFill="0" applyBorder="0" applyAlignment="0"/>
    <xf numFmtId="38" fontId="101" fillId="0" borderId="23">
      <alignment vertical="center"/>
    </xf>
    <xf numFmtId="203" fontId="70" fillId="0" borderId="0"/>
    <xf numFmtId="0" fontId="102" fillId="0" borderId="0" applyNumberFormat="0" applyFill="0" applyBorder="0" applyAlignment="0" applyProtection="0"/>
    <xf numFmtId="0" fontId="103" fillId="0" borderId="0" applyNumberFormat="0" applyAlignment="0">
      <alignment horizontal="left"/>
    </xf>
    <xf numFmtId="0" fontId="104" fillId="73" borderId="1"/>
    <xf numFmtId="204" fontId="4" fillId="0" borderId="0" applyFont="0" applyFill="0" applyBorder="0" applyAlignment="0" applyProtection="0"/>
    <xf numFmtId="0" fontId="105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106" fillId="0" borderId="0"/>
    <xf numFmtId="0" fontId="107" fillId="0" borderId="24">
      <alignment horizontal="left"/>
    </xf>
    <xf numFmtId="0" fontId="108" fillId="0" borderId="0">
      <alignment horizontal="left" indent="1"/>
    </xf>
    <xf numFmtId="2" fontId="100" fillId="0" borderId="0" applyProtection="0"/>
    <xf numFmtId="205" fontId="109" fillId="0" borderId="0">
      <alignment horizontal="right"/>
    </xf>
    <xf numFmtId="0" fontId="110" fillId="43" borderId="0" applyNumberFormat="0" applyBorder="0" applyAlignment="0" applyProtection="0">
      <alignment vertical="center"/>
    </xf>
    <xf numFmtId="38" fontId="104" fillId="51" borderId="0" applyNumberFormat="0" applyBorder="0" applyAlignment="0" applyProtection="0"/>
    <xf numFmtId="0" fontId="111" fillId="0" borderId="0">
      <alignment horizontal="left"/>
    </xf>
    <xf numFmtId="0" fontId="112" fillId="0" borderId="25" applyNumberFormat="0" applyAlignment="0" applyProtection="0">
      <alignment horizontal="left" vertical="center"/>
    </xf>
    <xf numFmtId="0" fontId="112" fillId="0" borderId="26">
      <alignment horizontal="left" vertical="center"/>
    </xf>
    <xf numFmtId="0" fontId="113" fillId="0" borderId="27" applyNumberFormat="0" applyFill="0" applyAlignment="0" applyProtection="0">
      <alignment vertical="center"/>
    </xf>
    <xf numFmtId="0" fontId="114" fillId="0" borderId="28" applyNumberFormat="0" applyFill="0" applyAlignment="0" applyProtection="0">
      <alignment vertical="center"/>
    </xf>
    <xf numFmtId="0" fontId="115" fillId="0" borderId="29" applyNumberFormat="0" applyFill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6" fillId="0" borderId="0" applyProtection="0"/>
    <xf numFmtId="0" fontId="112" fillId="0" borderId="0" applyProtection="0"/>
    <xf numFmtId="0" fontId="117" fillId="0" borderId="0" applyNumberFormat="0" applyFill="0" applyBorder="0" applyAlignment="0" applyProtection="0">
      <alignment vertical="top"/>
      <protection locked="0"/>
    </xf>
    <xf numFmtId="0" fontId="118" fillId="46" borderId="21" applyNumberFormat="0" applyAlignment="0" applyProtection="0">
      <alignment vertical="center"/>
    </xf>
    <xf numFmtId="10" fontId="104" fillId="2" borderId="1" applyNumberFormat="0" applyBorder="0" applyAlignment="0" applyProtection="0"/>
    <xf numFmtId="187" fontId="119" fillId="74" borderId="0"/>
    <xf numFmtId="0" fontId="4" fillId="41" borderId="0" applyNumberFormat="0" applyFont="0" applyBorder="0" applyAlignment="0" applyProtection="0">
      <alignment horizontal="right"/>
    </xf>
    <xf numFmtId="0" fontId="4" fillId="0" borderId="0" applyNumberFormat="0" applyFont="0">
      <alignment horizontal="centerContinuous" wrapText="1"/>
    </xf>
    <xf numFmtId="38" fontId="120" fillId="0" borderId="0"/>
    <xf numFmtId="38" fontId="121" fillId="0" borderId="0"/>
    <xf numFmtId="38" fontId="122" fillId="0" borderId="0"/>
    <xf numFmtId="38" fontId="96" fillId="0" borderId="0"/>
    <xf numFmtId="0" fontId="109" fillId="0" borderId="0"/>
    <xf numFmtId="0" fontId="4" fillId="0" borderId="0" applyFont="0" applyFill="0">
      <alignment horizontal="fill"/>
    </xf>
    <xf numFmtId="0" fontId="123" fillId="0" borderId="30" applyNumberFormat="0" applyFill="0" applyAlignment="0" applyProtection="0">
      <alignment vertical="center"/>
    </xf>
    <xf numFmtId="187" fontId="124" fillId="75" borderId="0"/>
    <xf numFmtId="38" fontId="4" fillId="0" borderId="0" applyFont="0" applyFill="0" applyBorder="0" applyAlignment="0" applyProtection="0"/>
    <xf numFmtId="40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38" fontId="100" fillId="0" borderId="0"/>
    <xf numFmtId="0" fontId="125" fillId="0" borderId="31"/>
    <xf numFmtId="207" fontId="4" fillId="0" borderId="0" applyFont="0" applyFill="0" applyBorder="0" applyAlignment="0" applyProtection="0"/>
    <xf numFmtId="208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10" fontId="4" fillId="0" borderId="0" applyFont="0" applyFill="0" applyBorder="0" applyAlignment="0" applyProtection="0"/>
    <xf numFmtId="211" fontId="4" fillId="0" borderId="0" applyFont="0" applyFill="0" applyBorder="0" applyAlignment="0" applyProtection="0"/>
    <xf numFmtId="212" fontId="4" fillId="0" borderId="0" applyFont="0" applyFill="0" applyBorder="0" applyAlignment="0" applyProtection="0"/>
    <xf numFmtId="213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0" fontId="126" fillId="52" borderId="0" applyNumberFormat="0" applyBorder="0" applyAlignment="0" applyProtection="0">
      <alignment vertical="center"/>
    </xf>
    <xf numFmtId="0" fontId="70" fillId="0" borderId="0"/>
    <xf numFmtId="37" fontId="127" fillId="0" borderId="0"/>
    <xf numFmtId="37" fontId="128" fillId="0" borderId="0"/>
    <xf numFmtId="0" fontId="129" fillId="0" borderId="0"/>
    <xf numFmtId="0" fontId="119" fillId="0" borderId="0"/>
    <xf numFmtId="0" fontId="130" fillId="0" borderId="0"/>
    <xf numFmtId="0" fontId="131" fillId="0" borderId="0">
      <alignment vertical="center"/>
    </xf>
    <xf numFmtId="0" fontId="132" fillId="0" borderId="0"/>
    <xf numFmtId="0" fontId="133" fillId="0" borderId="0"/>
    <xf numFmtId="0" fontId="4" fillId="47" borderId="32" applyNumberFormat="0" applyFont="0" applyAlignment="0" applyProtection="0">
      <alignment vertical="center"/>
    </xf>
    <xf numFmtId="0" fontId="134" fillId="0" borderId="0" applyNumberFormat="0" applyFill="0" applyBorder="0" applyAlignment="0" applyProtection="0"/>
    <xf numFmtId="0" fontId="135" fillId="51" borderId="33" applyNumberFormat="0" applyAlignment="0" applyProtection="0">
      <alignment vertical="center"/>
    </xf>
    <xf numFmtId="40" fontId="136" fillId="2" borderId="0">
      <alignment horizontal="right"/>
    </xf>
    <xf numFmtId="14" fontId="89" fillId="0" borderId="0">
      <alignment horizontal="center" wrapText="1"/>
      <protection locked="0"/>
    </xf>
    <xf numFmtId="216" fontId="68" fillId="0" borderId="0">
      <protection locked="0"/>
    </xf>
    <xf numFmtId="190" fontId="4" fillId="0" borderId="0" applyFont="0" applyFill="0" applyBorder="0" applyAlignment="0" applyProtection="0"/>
    <xf numFmtId="217" fontId="4" fillId="0" borderId="0" applyFont="0" applyFill="0" applyBorder="0" applyAlignment="0" applyProtection="0"/>
    <xf numFmtId="10" fontId="62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0" fontId="101" fillId="0" borderId="34" applyNumberFormat="0" applyBorder="0"/>
    <xf numFmtId="218" fontId="4" fillId="0" borderId="0" applyFont="0" applyFill="0" applyProtection="0"/>
    <xf numFmtId="0" fontId="104" fillId="51" borderId="1"/>
    <xf numFmtId="219" fontId="137" fillId="0" borderId="0"/>
    <xf numFmtId="0" fontId="4" fillId="0" borderId="0" applyNumberFormat="0" applyFont="0" applyFill="0" applyBorder="0" applyAlignment="0" applyProtection="0">
      <alignment horizontal="left"/>
    </xf>
    <xf numFmtId="15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0" fontId="138" fillId="0" borderId="31">
      <alignment horizontal="center"/>
    </xf>
    <xf numFmtId="0" fontId="4" fillId="76" borderId="0" applyNumberFormat="0" applyFont="0" applyBorder="0" applyAlignment="0" applyProtection="0"/>
    <xf numFmtId="0" fontId="4" fillId="0" borderId="0" applyNumberFormat="0" applyFill="0" applyBorder="0" applyAlignment="0" applyProtection="0">
      <alignment horizontal="left"/>
    </xf>
    <xf numFmtId="220" fontId="62" fillId="43" borderId="0">
      <alignment vertical="center"/>
    </xf>
    <xf numFmtId="0" fontId="139" fillId="0" borderId="0" applyNumberFormat="0" applyFill="0" applyBorder="0" applyAlignment="0" applyProtection="0"/>
    <xf numFmtId="0" fontId="140" fillId="52" borderId="35" applyNumberFormat="0" applyProtection="0">
      <alignment vertical="center"/>
    </xf>
    <xf numFmtId="0" fontId="141" fillId="52" borderId="35" applyNumberFormat="0" applyProtection="0">
      <alignment vertical="center"/>
    </xf>
    <xf numFmtId="0" fontId="140" fillId="52" borderId="35" applyNumberFormat="0" applyProtection="0">
      <alignment horizontal="left" vertical="center" indent="1"/>
    </xf>
    <xf numFmtId="0" fontId="140" fillId="52" borderId="35" applyNumberFormat="0" applyProtection="0">
      <alignment horizontal="left" vertical="top" indent="1"/>
    </xf>
    <xf numFmtId="0" fontId="140" fillId="77" borderId="0" applyNumberFormat="0" applyProtection="0">
      <alignment horizontal="left" vertical="center" indent="1"/>
    </xf>
    <xf numFmtId="0" fontId="92" fillId="42" borderId="35" applyNumberFormat="0" applyProtection="0">
      <alignment horizontal="right" vertical="center"/>
    </xf>
    <xf numFmtId="0" fontId="92" fillId="48" borderId="35" applyNumberFormat="0" applyProtection="0">
      <alignment horizontal="right" vertical="center"/>
    </xf>
    <xf numFmtId="0" fontId="92" fillId="78" borderId="35" applyNumberFormat="0" applyProtection="0">
      <alignment horizontal="right" vertical="center"/>
    </xf>
    <xf numFmtId="0" fontId="92" fillId="50" borderId="35" applyNumberFormat="0" applyProtection="0">
      <alignment horizontal="right" vertical="center"/>
    </xf>
    <xf numFmtId="0" fontId="92" fillId="56" borderId="35" applyNumberFormat="0" applyProtection="0">
      <alignment horizontal="right" vertical="center"/>
    </xf>
    <xf numFmtId="0" fontId="92" fillId="79" borderId="35" applyNumberFormat="0" applyProtection="0">
      <alignment horizontal="right" vertical="center"/>
    </xf>
    <xf numFmtId="0" fontId="92" fillId="57" borderId="35" applyNumberFormat="0" applyProtection="0">
      <alignment horizontal="right" vertical="center"/>
    </xf>
    <xf numFmtId="0" fontId="92" fillId="80" borderId="35" applyNumberFormat="0" applyProtection="0">
      <alignment horizontal="right" vertical="center"/>
    </xf>
    <xf numFmtId="0" fontId="92" fillId="49" borderId="35" applyNumberFormat="0" applyProtection="0">
      <alignment horizontal="right" vertical="center"/>
    </xf>
    <xf numFmtId="0" fontId="140" fillId="81" borderId="36" applyNumberFormat="0" applyProtection="0">
      <alignment horizontal="left" vertical="center" indent="1"/>
    </xf>
    <xf numFmtId="0" fontId="92" fillId="82" borderId="0" applyNumberFormat="0" applyProtection="0">
      <alignment horizontal="left" vertical="center" indent="1"/>
    </xf>
    <xf numFmtId="0" fontId="142" fillId="61" borderId="0" applyNumberFormat="0" applyProtection="0">
      <alignment horizontal="left" vertical="center" indent="1"/>
    </xf>
    <xf numFmtId="0" fontId="92" fillId="77" borderId="35" applyNumberFormat="0" applyProtection="0">
      <alignment horizontal="right" vertical="center"/>
    </xf>
    <xf numFmtId="0" fontId="92" fillId="77" borderId="0" applyNumberFormat="0" applyProtection="0">
      <alignment horizontal="left" vertical="center" indent="1"/>
    </xf>
    <xf numFmtId="0" fontId="62" fillId="61" borderId="35" applyNumberFormat="0" applyProtection="0">
      <alignment horizontal="left" vertical="center" indent="1"/>
    </xf>
    <xf numFmtId="0" fontId="62" fillId="61" borderId="35" applyNumberFormat="0" applyProtection="0">
      <alignment horizontal="left" vertical="top" indent="1"/>
    </xf>
    <xf numFmtId="0" fontId="62" fillId="77" borderId="35" applyNumberFormat="0" applyProtection="0">
      <alignment horizontal="left" vertical="center" indent="1"/>
    </xf>
    <xf numFmtId="0" fontId="62" fillId="77" borderId="35" applyNumberFormat="0" applyProtection="0">
      <alignment horizontal="left" vertical="top" indent="1"/>
    </xf>
    <xf numFmtId="0" fontId="62" fillId="5" borderId="35" applyNumberFormat="0" applyProtection="0">
      <alignment horizontal="left" vertical="center" indent="1"/>
    </xf>
    <xf numFmtId="0" fontId="62" fillId="5" borderId="35" applyNumberFormat="0" applyProtection="0">
      <alignment horizontal="left" vertical="top" indent="1"/>
    </xf>
    <xf numFmtId="0" fontId="62" fillId="82" borderId="35" applyNumberFormat="0" applyProtection="0">
      <alignment horizontal="left" vertical="center" indent="1"/>
    </xf>
    <xf numFmtId="0" fontId="62" fillId="82" borderId="35" applyNumberFormat="0" applyProtection="0">
      <alignment horizontal="left" vertical="top" indent="1"/>
    </xf>
    <xf numFmtId="0" fontId="92" fillId="47" borderId="35" applyNumberFormat="0" applyProtection="0">
      <alignment vertical="center"/>
    </xf>
    <xf numFmtId="0" fontId="143" fillId="47" borderId="35" applyNumberFormat="0" applyProtection="0">
      <alignment vertical="center"/>
    </xf>
    <xf numFmtId="0" fontId="92" fillId="47" borderId="35" applyNumberFormat="0" applyProtection="0">
      <alignment horizontal="left" vertical="center" indent="1"/>
    </xf>
    <xf numFmtId="0" fontId="92" fillId="47" borderId="35" applyNumberFormat="0" applyProtection="0">
      <alignment horizontal="left" vertical="top" indent="1"/>
    </xf>
    <xf numFmtId="0" fontId="92" fillId="82" borderId="35" applyNumberFormat="0" applyProtection="0">
      <alignment horizontal="right" vertical="center"/>
    </xf>
    <xf numFmtId="0" fontId="143" fillId="82" borderId="35" applyNumberFormat="0" applyProtection="0">
      <alignment horizontal="right" vertical="center"/>
    </xf>
    <xf numFmtId="0" fontId="92" fillId="77" borderId="35" applyNumberFormat="0" applyProtection="0">
      <alignment horizontal="left" vertical="center" indent="1"/>
    </xf>
    <xf numFmtId="0" fontId="92" fillId="77" borderId="35" applyNumberFormat="0" applyProtection="0">
      <alignment horizontal="left" vertical="top" indent="1"/>
    </xf>
    <xf numFmtId="0" fontId="144" fillId="74" borderId="0" applyNumberFormat="0" applyProtection="0">
      <alignment horizontal="left" vertical="center" indent="1"/>
    </xf>
    <xf numFmtId="0" fontId="145" fillId="82" borderId="35" applyNumberFormat="0" applyProtection="0">
      <alignment horizontal="right" vertical="center"/>
    </xf>
    <xf numFmtId="0" fontId="146" fillId="61" borderId="0" applyNumberFormat="0"/>
    <xf numFmtId="0" fontId="147" fillId="83" borderId="8">
      <protection locked="0"/>
    </xf>
    <xf numFmtId="221" fontId="101" fillId="0" borderId="0">
      <alignment horizontal="center"/>
    </xf>
    <xf numFmtId="0" fontId="148" fillId="0" borderId="1">
      <alignment horizontal="center"/>
    </xf>
    <xf numFmtId="0" fontId="148" fillId="0" borderId="0">
      <alignment horizontal="center" vertical="center"/>
    </xf>
    <xf numFmtId="0" fontId="149" fillId="0" borderId="0" applyNumberFormat="0" applyFill="0">
      <alignment horizontal="left" vertical="center"/>
    </xf>
    <xf numFmtId="0" fontId="125" fillId="0" borderId="0"/>
    <xf numFmtId="40" fontId="150" fillId="0" borderId="0" applyBorder="0">
      <alignment horizontal="right"/>
    </xf>
    <xf numFmtId="49" fontId="92" fillId="0" borderId="0" applyFill="0" applyBorder="0" applyAlignment="0"/>
    <xf numFmtId="222" fontId="62" fillId="0" borderId="0" applyFill="0" applyBorder="0" applyAlignment="0"/>
    <xf numFmtId="223" fontId="62" fillId="0" borderId="0" applyFill="0" applyBorder="0" applyAlignment="0"/>
    <xf numFmtId="40" fontId="151" fillId="0" borderId="0"/>
    <xf numFmtId="0" fontId="152" fillId="0" borderId="0" applyNumberFormat="0" applyFill="0" applyBorder="0" applyAlignment="0" applyProtection="0">
      <alignment vertical="center"/>
    </xf>
    <xf numFmtId="0" fontId="89" fillId="0" borderId="37">
      <alignment horizontal="left"/>
    </xf>
    <xf numFmtId="0" fontId="100" fillId="0" borderId="38" applyProtection="0"/>
    <xf numFmtId="0" fontId="153" fillId="0" borderId="0" applyNumberFormat="0" applyFill="0" applyBorder="0" applyAlignment="0" applyProtection="0">
      <alignment vertical="center"/>
    </xf>
    <xf numFmtId="41" fontId="62" fillId="0" borderId="0">
      <alignment wrapText="1"/>
    </xf>
    <xf numFmtId="9" fontId="154" fillId="0" borderId="0" applyFont="0" applyFill="0" applyBorder="0" applyAlignment="0" applyProtection="0"/>
    <xf numFmtId="224" fontId="4" fillId="0" borderId="0" applyFont="0" applyFill="0" applyBorder="0" applyAlignment="0" applyProtection="0"/>
    <xf numFmtId="0" fontId="62" fillId="0" borderId="4" applyNumberFormat="0" applyFill="0" applyProtection="0">
      <alignment horizontal="right"/>
    </xf>
    <xf numFmtId="0" fontId="155" fillId="0" borderId="39" applyNumberFormat="0" applyFill="0" applyAlignment="0" applyProtection="0">
      <alignment vertical="center"/>
    </xf>
    <xf numFmtId="0" fontId="155" fillId="0" borderId="40" applyNumberFormat="0" applyFill="0" applyAlignment="0" applyProtection="0"/>
    <xf numFmtId="0" fontId="156" fillId="0" borderId="28" applyNumberFormat="0" applyFill="0" applyAlignment="0" applyProtection="0">
      <alignment vertical="center"/>
    </xf>
    <xf numFmtId="0" fontId="156" fillId="0" borderId="28" applyNumberFormat="0" applyFill="0" applyAlignment="0" applyProtection="0"/>
    <xf numFmtId="0" fontId="157" fillId="0" borderId="41" applyNumberFormat="0" applyFill="0" applyAlignment="0" applyProtection="0">
      <alignment vertical="center"/>
    </xf>
    <xf numFmtId="0" fontId="157" fillId="0" borderId="42" applyNumberFormat="0" applyFill="0" applyAlignment="0" applyProtection="0"/>
    <xf numFmtId="0" fontId="157" fillId="0" borderId="0" applyNumberFormat="0" applyFill="0" applyBorder="0" applyAlignment="0" applyProtection="0">
      <alignment vertical="center"/>
    </xf>
    <xf numFmtId="0" fontId="157" fillId="0" borderId="0" applyNumberFormat="0" applyFill="0" applyBorder="0" applyAlignment="0" applyProtection="0"/>
    <xf numFmtId="0" fontId="158" fillId="0" borderId="0" applyNumberFormat="0" applyFill="0" applyBorder="0" applyAlignment="0" applyProtection="0">
      <alignment vertical="center"/>
    </xf>
    <xf numFmtId="0" fontId="159" fillId="0" borderId="0">
      <alignment horizontal="centerContinuous" vertical="center"/>
    </xf>
    <xf numFmtId="0" fontId="160" fillId="0" borderId="0">
      <alignment horizontal="centerContinuous" vertical="center"/>
    </xf>
    <xf numFmtId="0" fontId="161" fillId="0" borderId="4" applyNumberFormat="0" applyFill="0" applyProtection="0">
      <alignment horizontal="center"/>
    </xf>
    <xf numFmtId="0" fontId="162" fillId="0" borderId="0"/>
    <xf numFmtId="0" fontId="24" fillId="0" borderId="1">
      <alignment horizontal="distributed" vertical="center" wrapText="1"/>
    </xf>
    <xf numFmtId="0" fontId="163" fillId="0" borderId="43" applyNumberFormat="0" applyFill="0" applyProtection="0">
      <alignment horizontal="center"/>
    </xf>
    <xf numFmtId="0" fontId="164" fillId="84" borderId="0" applyNumberFormat="0" applyBorder="0" applyAlignment="0" applyProtection="0"/>
    <xf numFmtId="0" fontId="165" fillId="44" borderId="0" applyNumberFormat="0" applyBorder="0" applyAlignment="0" applyProtection="0">
      <alignment vertical="center"/>
    </xf>
    <xf numFmtId="0" fontId="166" fillId="44" borderId="0" applyNumberFormat="0" applyBorder="0" applyAlignment="0" applyProtection="0">
      <alignment vertical="center"/>
    </xf>
    <xf numFmtId="0" fontId="164" fillId="47" borderId="0" applyNumberFormat="0" applyBorder="0" applyAlignment="0" applyProtection="0"/>
    <xf numFmtId="0" fontId="164" fillId="63" borderId="0" applyNumberFormat="0" applyBorder="0" applyAlignment="0" applyProtection="0"/>
    <xf numFmtId="0" fontId="90" fillId="44" borderId="0" applyNumberFormat="0" applyBorder="0" applyAlignment="0" applyProtection="0">
      <alignment vertical="center"/>
    </xf>
    <xf numFmtId="0" fontId="164" fillId="42" borderId="0" applyNumberFormat="0" applyBorder="0" applyAlignment="0" applyProtection="0"/>
    <xf numFmtId="0" fontId="167" fillId="42" borderId="0" applyNumberFormat="0" applyBorder="0" applyAlignment="0" applyProtection="0">
      <alignment vertical="center"/>
    </xf>
    <xf numFmtId="0" fontId="165" fillId="42" borderId="0" applyNumberFormat="0" applyBorder="0" applyAlignment="0" applyProtection="0">
      <alignment vertical="center"/>
    </xf>
    <xf numFmtId="0" fontId="168" fillId="42" borderId="0" applyNumberFormat="0" applyBorder="0" applyAlignment="0" applyProtection="0">
      <alignment vertical="center"/>
    </xf>
    <xf numFmtId="0" fontId="166" fillId="42" borderId="0" applyNumberFormat="0" applyBorder="0" applyAlignment="0" applyProtection="0">
      <alignment vertical="center"/>
    </xf>
    <xf numFmtId="0" fontId="169" fillId="42" borderId="0" applyNumberFormat="0" applyBorder="0" applyAlignment="0" applyProtection="0"/>
    <xf numFmtId="0" fontId="170" fillId="42" borderId="0" applyNumberFormat="0" applyBorder="0" applyAlignment="0" applyProtection="0">
      <alignment vertical="center"/>
    </xf>
    <xf numFmtId="0" fontId="171" fillId="42" borderId="0" applyNumberFormat="0" applyBorder="0" applyAlignment="0" applyProtection="0">
      <alignment vertical="center"/>
    </xf>
    <xf numFmtId="0" fontId="172" fillId="42" borderId="0" applyNumberFormat="0" applyBorder="0" applyAlignment="0" applyProtection="0">
      <alignment vertical="center"/>
    </xf>
    <xf numFmtId="0" fontId="173" fillId="42" borderId="0" applyNumberFormat="0" applyBorder="0" applyAlignment="0" applyProtection="0">
      <alignment vertical="center"/>
    </xf>
    <xf numFmtId="0" fontId="174" fillId="4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33" fillId="0" borderId="0">
      <alignment vertical="center"/>
    </xf>
    <xf numFmtId="0" fontId="92" fillId="0" borderId="0"/>
    <xf numFmtId="0" fontId="35" fillId="0" borderId="0"/>
    <xf numFmtId="0" fontId="4" fillId="0" borderId="0">
      <alignment vertical="center"/>
    </xf>
    <xf numFmtId="0" fontId="24" fillId="0" borderId="0"/>
    <xf numFmtId="0" fontId="9" fillId="0" borderId="0">
      <alignment vertical="center"/>
    </xf>
    <xf numFmtId="0" fontId="33" fillId="0" borderId="0"/>
    <xf numFmtId="0" fontId="3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6" fillId="0" borderId="0">
      <alignment vertical="center"/>
    </xf>
    <xf numFmtId="0" fontId="175" fillId="0" borderId="0"/>
    <xf numFmtId="0" fontId="3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76" fillId="0" borderId="0" applyNumberFormat="0" applyFill="0" applyBorder="0" applyAlignment="0" applyProtection="0">
      <alignment vertical="top"/>
      <protection locked="0"/>
    </xf>
    <xf numFmtId="0" fontId="177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06" fillId="0" borderId="0" applyFill="0" applyBorder="0" applyAlignment="0"/>
    <xf numFmtId="9" fontId="179" fillId="0" borderId="0" applyFont="0" applyFill="0" applyBorder="0" applyAlignment="0" applyProtection="0"/>
    <xf numFmtId="0" fontId="180" fillId="67" borderId="0" applyNumberFormat="0" applyBorder="0" applyAlignment="0" applyProtection="0"/>
    <xf numFmtId="0" fontId="180" fillId="45" borderId="0" applyNumberFormat="0" applyBorder="0" applyAlignment="0" applyProtection="0">
      <alignment vertical="center"/>
    </xf>
    <xf numFmtId="0" fontId="181" fillId="45" borderId="0" applyNumberFormat="0" applyBorder="0" applyAlignment="0" applyProtection="0">
      <alignment vertical="center"/>
    </xf>
    <xf numFmtId="0" fontId="180" fillId="43" borderId="0" applyNumberFormat="0" applyBorder="0" applyAlignment="0" applyProtection="0"/>
    <xf numFmtId="0" fontId="110" fillId="45" borderId="0" applyNumberFormat="0" applyBorder="0" applyAlignment="0" applyProtection="0">
      <alignment vertical="center"/>
    </xf>
    <xf numFmtId="0" fontId="182" fillId="43" borderId="0" applyNumberFormat="0" applyBorder="0" applyAlignment="0" applyProtection="0">
      <alignment vertical="center"/>
    </xf>
    <xf numFmtId="0" fontId="180" fillId="43" borderId="0" applyNumberFormat="0" applyBorder="0" applyAlignment="0" applyProtection="0">
      <alignment vertical="center"/>
    </xf>
    <xf numFmtId="0" fontId="181" fillId="43" borderId="0" applyNumberFormat="0" applyBorder="0" applyAlignment="0" applyProtection="0">
      <alignment vertical="center"/>
    </xf>
    <xf numFmtId="0" fontId="183" fillId="43" borderId="0" applyNumberFormat="0" applyBorder="0" applyAlignment="0" applyProtection="0"/>
    <xf numFmtId="0" fontId="184" fillId="43" borderId="0" applyNumberFormat="0" applyBorder="0" applyAlignment="0" applyProtection="0">
      <alignment vertical="center"/>
    </xf>
    <xf numFmtId="0" fontId="185" fillId="43" borderId="0" applyNumberFormat="0" applyBorder="0" applyAlignment="0" applyProtection="0">
      <alignment vertical="center"/>
    </xf>
    <xf numFmtId="0" fontId="186" fillId="43" borderId="0" applyNumberFormat="0" applyBorder="0" applyAlignment="0" applyProtection="0">
      <alignment vertical="center"/>
    </xf>
    <xf numFmtId="0" fontId="187" fillId="43" borderId="0" applyNumberFormat="0" applyBorder="0" applyAlignment="0" applyProtection="0">
      <alignment vertical="center"/>
    </xf>
    <xf numFmtId="0" fontId="188" fillId="43" borderId="0" applyNumberFormat="0" applyBorder="0" applyAlignment="0" applyProtection="0">
      <alignment vertical="center"/>
    </xf>
    <xf numFmtId="0" fontId="189" fillId="0" borderId="0" applyNumberFormat="0" applyFill="0" applyBorder="0" applyAlignment="0" applyProtection="0">
      <alignment vertical="top"/>
      <protection locked="0"/>
    </xf>
    <xf numFmtId="0" fontId="190" fillId="0" borderId="0" applyNumberFormat="0" applyFill="0" applyBorder="0" applyAlignment="0" applyProtection="0">
      <alignment vertical="top"/>
      <protection locked="0"/>
    </xf>
    <xf numFmtId="0" fontId="191" fillId="0" borderId="44" applyNumberFormat="0" applyFill="0" applyAlignment="0" applyProtection="0">
      <alignment vertical="center"/>
    </xf>
    <xf numFmtId="0" fontId="191" fillId="0" borderId="45" applyNumberFormat="0" applyFill="0" applyAlignment="0" applyProtection="0">
      <alignment vertical="center"/>
    </xf>
    <xf numFmtId="0" fontId="8" fillId="0" borderId="46" applyNumberFormat="0" applyFill="0" applyAlignment="0" applyProtection="0"/>
    <xf numFmtId="225" fontId="154" fillId="0" borderId="0" applyFont="0" applyFill="0" applyBorder="0" applyAlignment="0" applyProtection="0"/>
    <xf numFmtId="198" fontId="4" fillId="0" borderId="0" applyFont="0" applyFill="0" applyBorder="0" applyAlignment="0" applyProtection="0"/>
    <xf numFmtId="0" fontId="93" fillId="2" borderId="21" applyNumberFormat="0" applyAlignment="0" applyProtection="0">
      <alignment vertical="center"/>
    </xf>
    <xf numFmtId="0" fontId="192" fillId="85" borderId="21" applyNumberFormat="0" applyAlignment="0" applyProtection="0"/>
    <xf numFmtId="0" fontId="193" fillId="65" borderId="22" applyNumberFormat="0" applyAlignment="0" applyProtection="0"/>
    <xf numFmtId="0" fontId="163" fillId="0" borderId="43" applyNumberFormat="0" applyFill="0" applyProtection="0">
      <alignment horizontal="left"/>
    </xf>
    <xf numFmtId="0" fontId="194" fillId="0" borderId="0" applyNumberFormat="0" applyFill="0" applyBorder="0" applyAlignment="0" applyProtection="0"/>
    <xf numFmtId="0" fontId="195" fillId="0" borderId="30" applyNumberFormat="0" applyFill="0" applyAlignment="0" applyProtection="0"/>
    <xf numFmtId="226" fontId="71" fillId="0" borderId="0" applyFont="0" applyFill="0" applyBorder="0" applyAlignment="0" applyProtection="0"/>
    <xf numFmtId="227" fontId="71" fillId="0" borderId="0" applyFont="0" applyFill="0" applyBorder="0" applyAlignment="0" applyProtection="0"/>
    <xf numFmtId="228" fontId="71" fillId="0" borderId="0" applyFont="0" applyFill="0" applyBorder="0" applyAlignment="0" applyProtection="0"/>
    <xf numFmtId="229" fontId="71" fillId="0" borderId="0" applyFont="0" applyFill="0" applyBorder="0" applyAlignment="0" applyProtection="0"/>
    <xf numFmtId="43" fontId="70" fillId="0" borderId="0" applyFont="0" applyFill="0" applyBorder="0" applyAlignment="0" applyProtection="0"/>
    <xf numFmtId="230" fontId="4" fillId="0" borderId="0" applyFont="0" applyFill="0" applyBorder="0" applyAlignment="0" applyProtection="0"/>
    <xf numFmtId="23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233" fontId="154" fillId="0" borderId="0" applyFont="0" applyFill="0" applyBorder="0" applyAlignment="0" applyProtection="0"/>
    <xf numFmtId="0" fontId="196" fillId="0" borderId="0"/>
    <xf numFmtId="0" fontId="8" fillId="86" borderId="0" applyNumberFormat="0" applyBorder="0" applyAlignment="0" applyProtection="0"/>
    <xf numFmtId="0" fontId="8" fillId="87" borderId="0" applyNumberFormat="0" applyBorder="0" applyAlignment="0" applyProtection="0"/>
    <xf numFmtId="0" fontId="8" fillId="88" borderId="0" applyNumberFormat="0" applyBorder="0" applyAlignment="0" applyProtection="0"/>
    <xf numFmtId="0" fontId="85" fillId="89" borderId="0" applyNumberFormat="0" applyBorder="0" applyAlignment="0" applyProtection="0">
      <alignment vertical="center"/>
    </xf>
    <xf numFmtId="0" fontId="85" fillId="78" borderId="0" applyNumberFormat="0" applyBorder="0" applyAlignment="0" applyProtection="0">
      <alignment vertical="center"/>
    </xf>
    <xf numFmtId="0" fontId="86" fillId="78" borderId="0" applyNumberFormat="0" applyBorder="0" applyAlignment="0" applyProtection="0">
      <alignment vertical="center"/>
    </xf>
    <xf numFmtId="0" fontId="85" fillId="57" borderId="0" applyNumberFormat="0" applyBorder="0" applyAlignment="0" applyProtection="0">
      <alignment vertical="center"/>
    </xf>
    <xf numFmtId="0" fontId="86" fillId="57" borderId="0" applyNumberFormat="0" applyBorder="0" applyAlignment="0" applyProtection="0">
      <alignment vertical="center"/>
    </xf>
    <xf numFmtId="0" fontId="86" fillId="61" borderId="0" applyNumberFormat="0" applyBorder="0" applyAlignment="0" applyProtection="0">
      <alignment vertical="center"/>
    </xf>
    <xf numFmtId="0" fontId="85" fillId="61" borderId="0" applyNumberFormat="0" applyBorder="0" applyAlignment="0" applyProtection="0">
      <alignment vertical="center"/>
    </xf>
    <xf numFmtId="0" fontId="85" fillId="79" borderId="0" applyNumberFormat="0" applyBorder="0" applyAlignment="0" applyProtection="0">
      <alignment vertical="center"/>
    </xf>
    <xf numFmtId="0" fontId="86" fillId="79" borderId="0" applyNumberFormat="0" applyBorder="0" applyAlignment="0" applyProtection="0">
      <alignment vertical="center"/>
    </xf>
    <xf numFmtId="234" fontId="62" fillId="0" borderId="43" applyFill="0" applyProtection="0">
      <alignment horizontal="right"/>
    </xf>
    <xf numFmtId="0" fontId="62" fillId="0" borderId="4" applyNumberFormat="0" applyFill="0" applyProtection="0">
      <alignment horizontal="left"/>
    </xf>
    <xf numFmtId="0" fontId="197" fillId="90" borderId="0" applyNumberFormat="0" applyBorder="0" applyAlignment="0" applyProtection="0"/>
    <xf numFmtId="0" fontId="135" fillId="2" borderId="33" applyNumberFormat="0" applyAlignment="0" applyProtection="0">
      <alignment vertical="center"/>
    </xf>
    <xf numFmtId="0" fontId="198" fillId="85" borderId="33" applyNumberFormat="0" applyAlignment="0" applyProtection="0"/>
    <xf numFmtId="0" fontId="199" fillId="72" borderId="21" applyNumberFormat="0" applyAlignment="0" applyProtection="0"/>
    <xf numFmtId="1" fontId="62" fillId="0" borderId="43" applyFill="0" applyProtection="0">
      <alignment horizontal="center"/>
    </xf>
    <xf numFmtId="1" fontId="24" fillId="0" borderId="1">
      <alignment vertical="center"/>
      <protection locked="0"/>
    </xf>
    <xf numFmtId="0" fontId="200" fillId="0" borderId="0"/>
    <xf numFmtId="235" fontId="24" fillId="0" borderId="1">
      <alignment vertical="center"/>
      <protection locked="0"/>
    </xf>
    <xf numFmtId="0" fontId="201" fillId="0" borderId="0" applyNumberFormat="0" applyFill="0" applyBorder="0" applyAlignment="0" applyProtection="0">
      <alignment vertical="top"/>
      <protection locked="0"/>
    </xf>
    <xf numFmtId="10" fontId="4" fillId="0" borderId="0" applyFont="0" applyFill="0" applyBorder="0" applyAlignment="0" applyProtection="0"/>
    <xf numFmtId="0" fontId="202" fillId="0" borderId="0"/>
    <xf numFmtId="0" fontId="203" fillId="89" borderId="0" applyNumberFormat="0" applyBorder="0" applyAlignment="0" applyProtection="0">
      <alignment vertical="center"/>
    </xf>
    <xf numFmtId="0" fontId="203" fillId="79" borderId="0" applyNumberFormat="0" applyBorder="0" applyAlignment="0" applyProtection="0">
      <alignment vertical="center"/>
    </xf>
    <xf numFmtId="0" fontId="203" fillId="68" borderId="0" applyNumberFormat="0" applyBorder="0" applyAlignment="0" applyProtection="0">
      <alignment vertical="center"/>
    </xf>
    <xf numFmtId="0" fontId="203" fillId="50" borderId="0" applyNumberFormat="0" applyBorder="0" applyAlignment="0" applyProtection="0">
      <alignment vertical="center"/>
    </xf>
    <xf numFmtId="0" fontId="203" fillId="55" borderId="0" applyNumberFormat="0" applyBorder="0" applyAlignment="0" applyProtection="0">
      <alignment vertical="center"/>
    </xf>
    <xf numFmtId="0" fontId="203" fillId="57" borderId="0" applyNumberFormat="0" applyBorder="0" applyAlignment="0" applyProtection="0">
      <alignment vertical="center"/>
    </xf>
    <xf numFmtId="0" fontId="4" fillId="63" borderId="32" applyNumberFormat="0" applyFont="0" applyAlignment="0" applyProtection="0"/>
    <xf numFmtId="0" fontId="62" fillId="0" borderId="1" applyNumberFormat="0"/>
    <xf numFmtId="0" fontId="204" fillId="0" borderId="0"/>
    <xf numFmtId="236" fontId="4" fillId="0" borderId="0" applyFont="0" applyFill="0" applyBorder="0" applyAlignment="0" applyProtection="0"/>
    <xf numFmtId="237" fontId="4" fillId="0" borderId="0" applyFont="0" applyFill="0" applyBorder="0" applyAlignment="0" applyProtection="0"/>
    <xf numFmtId="238" fontId="4" fillId="0" borderId="0" applyFont="0" applyFill="0" applyBorder="0" applyAlignment="0" applyProtection="0"/>
    <xf numFmtId="0" fontId="205" fillId="0" borderId="0"/>
  </cellStyleXfs>
  <cellXfs count="324">
    <xf numFmtId="0" fontId="0" fillId="0" borderId="0" xfId="0">
      <alignment vertical="center"/>
    </xf>
    <xf numFmtId="0" fontId="1" fillId="0" borderId="0" xfId="377" applyFont="1"/>
    <xf numFmtId="0" fontId="2" fillId="0" borderId="0" xfId="377" applyFont="1"/>
    <xf numFmtId="0" fontId="3" fillId="0" borderId="0" xfId="377" applyFont="1" applyAlignment="1">
      <alignment horizontal="center" vertical="center"/>
    </xf>
    <xf numFmtId="0" fontId="4" fillId="0" borderId="0" xfId="377"/>
    <xf numFmtId="0" fontId="4" fillId="0" borderId="0" xfId="377" applyAlignment="1">
      <alignment horizontal="center" vertical="center"/>
    </xf>
    <xf numFmtId="0" fontId="4" fillId="0" borderId="1" xfId="377" applyBorder="1" applyAlignment="1">
      <alignment horizontal="center" vertical="center"/>
    </xf>
    <xf numFmtId="239" fontId="5" fillId="0" borderId="1" xfId="379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377" applyFont="1" applyBorder="1"/>
    <xf numFmtId="0" fontId="2" fillId="0" borderId="1" xfId="377" applyFont="1" applyBorder="1" applyAlignment="1">
      <alignment horizontal="center" vertical="center"/>
    </xf>
    <xf numFmtId="240" fontId="6" fillId="0" borderId="1" xfId="0" applyNumberFormat="1" applyFont="1" applyBorder="1" applyAlignment="1">
      <alignment horizontal="center" vertical="center"/>
    </xf>
    <xf numFmtId="0" fontId="6" fillId="0" borderId="1" xfId="377" applyFont="1" applyBorder="1"/>
    <xf numFmtId="0" fontId="0" fillId="0" borderId="1" xfId="377" applyFont="1" applyBorder="1"/>
    <xf numFmtId="240" fontId="0" fillId="0" borderId="1" xfId="0" applyNumberFormat="1" applyBorder="1" applyAlignment="1">
      <alignment horizontal="center" vertical="center"/>
    </xf>
    <xf numFmtId="0" fontId="4" fillId="0" borderId="1" xfId="377" applyFont="1" applyBorder="1"/>
    <xf numFmtId="0" fontId="6" fillId="0" borderId="1" xfId="377" applyFont="1" applyFill="1" applyBorder="1"/>
    <xf numFmtId="0" fontId="2" fillId="0" borderId="1" xfId="377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377" applyFont="1" applyFill="1" applyBorder="1"/>
    <xf numFmtId="0" fontId="4" fillId="0" borderId="1" xfId="377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377" applyFont="1" applyAlignment="1">
      <alignment vertical="center"/>
    </xf>
    <xf numFmtId="0" fontId="3" fillId="0" borderId="0" xfId="376" applyFont="1" applyFill="1" applyAlignment="1">
      <alignment horizontal="center" vertical="center"/>
    </xf>
    <xf numFmtId="240" fontId="3" fillId="0" borderId="0" xfId="376" applyNumberFormat="1" applyFont="1" applyFill="1" applyAlignment="1">
      <alignment horizontal="center" vertical="center"/>
    </xf>
    <xf numFmtId="0" fontId="4" fillId="0" borderId="0" xfId="376" applyFont="1" applyFill="1" applyAlignment="1">
      <alignment horizontal="center" vertical="center"/>
    </xf>
    <xf numFmtId="241" fontId="4" fillId="0" borderId="0" xfId="376" applyNumberFormat="1" applyFont="1" applyFill="1" applyAlignment="1">
      <alignment horizontal="left" vertical="center"/>
    </xf>
    <xf numFmtId="240" fontId="8" fillId="0" borderId="1" xfId="376" applyNumberFormat="1" applyFont="1" applyFill="1" applyBorder="1" applyAlignment="1">
      <alignment horizontal="center" vertical="center" wrapText="1"/>
    </xf>
    <xf numFmtId="241" fontId="2" fillId="0" borderId="1" xfId="376" applyNumberFormat="1" applyFont="1" applyFill="1" applyBorder="1" applyAlignment="1">
      <alignment horizontal="center" vertical="center"/>
    </xf>
    <xf numFmtId="241" fontId="8" fillId="0" borderId="1" xfId="376" applyNumberFormat="1" applyFont="1" applyFill="1" applyBorder="1" applyAlignment="1">
      <alignment horizontal="center" vertical="center" wrapText="1"/>
    </xf>
    <xf numFmtId="241" fontId="9" fillId="0" borderId="1" xfId="376" applyNumberFormat="1" applyFont="1" applyFill="1" applyBorder="1" applyAlignment="1">
      <alignment horizontal="center" vertical="center" wrapText="1"/>
    </xf>
    <xf numFmtId="240" fontId="9" fillId="0" borderId="1" xfId="376" applyNumberFormat="1" applyFont="1" applyFill="1" applyBorder="1" applyAlignment="1">
      <alignment horizontal="left" vertical="center" wrapText="1" indent="1"/>
    </xf>
    <xf numFmtId="0" fontId="4" fillId="0" borderId="1" xfId="376" applyFont="1" applyFill="1" applyBorder="1" applyAlignment="1">
      <alignment horizontal="left" vertical="center" indent="1"/>
    </xf>
    <xf numFmtId="0" fontId="1" fillId="0" borderId="0" xfId="382" applyFont="1">
      <alignment vertical="center"/>
    </xf>
    <xf numFmtId="0" fontId="10" fillId="0" borderId="0" xfId="379" applyFont="1"/>
    <xf numFmtId="239" fontId="10" fillId="0" borderId="0" xfId="379" applyNumberFormat="1" applyFont="1"/>
    <xf numFmtId="0" fontId="11" fillId="0" borderId="0" xfId="368">
      <alignment vertical="center"/>
    </xf>
    <xf numFmtId="0" fontId="12" fillId="0" borderId="0" xfId="379" applyFont="1" applyAlignment="1">
      <alignment horizontal="center" vertical="center"/>
    </xf>
    <xf numFmtId="0" fontId="13" fillId="0" borderId="2" xfId="379" applyFont="1" applyBorder="1" applyAlignment="1">
      <alignment horizontal="center" vertical="center"/>
    </xf>
    <xf numFmtId="0" fontId="14" fillId="0" borderId="2" xfId="381" applyFont="1" applyBorder="1" applyAlignment="1">
      <alignment horizontal="center" vertical="center"/>
    </xf>
    <xf numFmtId="0" fontId="15" fillId="2" borderId="1" xfId="379" applyFont="1" applyFill="1" applyBorder="1" applyAlignment="1">
      <alignment horizontal="center" vertical="center"/>
    </xf>
    <xf numFmtId="239" fontId="15" fillId="0" borderId="1" xfId="379" applyNumberFormat="1" applyFont="1" applyFill="1" applyBorder="1" applyAlignment="1">
      <alignment horizontal="center" vertical="center"/>
    </xf>
    <xf numFmtId="0" fontId="6" fillId="0" borderId="1" xfId="368" applyFont="1" applyBorder="1" applyAlignment="1">
      <alignment horizontal="center" vertical="center"/>
    </xf>
    <xf numFmtId="1" fontId="15" fillId="0" borderId="1" xfId="382" applyNumberFormat="1" applyFont="1" applyFill="1" applyBorder="1" applyAlignment="1">
      <alignment horizontal="left" vertical="center"/>
    </xf>
    <xf numFmtId="0" fontId="5" fillId="0" borderId="1" xfId="379" applyNumberFormat="1" applyFont="1" applyBorder="1" applyAlignment="1">
      <alignment vertical="center"/>
    </xf>
    <xf numFmtId="0" fontId="11" fillId="0" borderId="1" xfId="368" applyBorder="1">
      <alignment vertical="center"/>
    </xf>
    <xf numFmtId="0" fontId="16" fillId="3" borderId="1" xfId="382" applyFont="1" applyFill="1" applyBorder="1" applyAlignment="1">
      <alignment vertical="center" wrapText="1"/>
    </xf>
    <xf numFmtId="0" fontId="16" fillId="0" borderId="1" xfId="382" applyFont="1" applyFill="1" applyBorder="1" applyAlignment="1">
      <alignment horizontal="left" vertical="center"/>
    </xf>
    <xf numFmtId="239" fontId="5" fillId="0" borderId="1" xfId="379" applyNumberFormat="1" applyFont="1" applyBorder="1" applyAlignment="1">
      <alignment vertical="center"/>
    </xf>
    <xf numFmtId="239" fontId="17" fillId="0" borderId="1" xfId="379" applyNumberFormat="1" applyFont="1" applyBorder="1" applyAlignment="1">
      <alignment horizontal="center" vertical="center"/>
    </xf>
    <xf numFmtId="9" fontId="11" fillId="0" borderId="1" xfId="368" applyNumberFormat="1" applyBorder="1" applyAlignment="1">
      <alignment horizontal="center" vertical="center"/>
    </xf>
    <xf numFmtId="0" fontId="18" fillId="0" borderId="1" xfId="374" applyFont="1" applyFill="1" applyBorder="1" applyAlignment="1">
      <alignment vertical="center"/>
    </xf>
    <xf numFmtId="0" fontId="17" fillId="0" borderId="1" xfId="374" applyFont="1" applyFill="1" applyBorder="1" applyAlignment="1">
      <alignment vertical="center"/>
    </xf>
    <xf numFmtId="239" fontId="18" fillId="0" borderId="1" xfId="379" applyNumberFormat="1" applyFont="1" applyBorder="1" applyAlignment="1">
      <alignment vertical="center"/>
    </xf>
    <xf numFmtId="0" fontId="5" fillId="2" borderId="1" xfId="379" applyFont="1" applyFill="1" applyBorder="1" applyAlignment="1">
      <alignment horizontal="center" vertical="center"/>
    </xf>
    <xf numFmtId="0" fontId="5" fillId="0" borderId="1" xfId="379" applyNumberFormat="1" applyFont="1" applyBorder="1" applyAlignment="1">
      <alignment horizontal="center" vertical="center"/>
    </xf>
    <xf numFmtId="239" fontId="5" fillId="0" borderId="1" xfId="379" applyNumberFormat="1" applyFont="1" applyBorder="1" applyAlignment="1">
      <alignment horizontal="center" vertical="center"/>
    </xf>
    <xf numFmtId="239" fontId="17" fillId="0" borderId="1" xfId="379" applyNumberFormat="1" applyFont="1" applyBorder="1" applyAlignment="1">
      <alignment vertical="center"/>
    </xf>
    <xf numFmtId="0" fontId="18" fillId="0" borderId="1" xfId="379" applyFont="1" applyBorder="1" applyAlignment="1">
      <alignment horizontal="left" vertical="center" indent="1"/>
    </xf>
    <xf numFmtId="0" fontId="18" fillId="0" borderId="1" xfId="379" applyFont="1" applyBorder="1" applyAlignment="1">
      <alignment vertical="center"/>
    </xf>
    <xf numFmtId="0" fontId="18" fillId="0" borderId="1" xfId="379" applyFont="1" applyBorder="1"/>
    <xf numFmtId="0" fontId="17" fillId="0" borderId="1" xfId="379" applyFont="1" applyBorder="1"/>
    <xf numFmtId="239" fontId="17" fillId="0" borderId="1" xfId="379" applyNumberFormat="1" applyFont="1" applyBorder="1"/>
    <xf numFmtId="0" fontId="5" fillId="0" borderId="1" xfId="379" applyFont="1" applyFill="1" applyBorder="1" applyAlignment="1">
      <alignment horizontal="center" vertical="center"/>
    </xf>
    <xf numFmtId="0" fontId="15" fillId="0" borderId="1" xfId="379" applyFont="1" applyFill="1" applyBorder="1" applyAlignment="1">
      <alignment vertical="center"/>
    </xf>
    <xf numFmtId="0" fontId="5" fillId="0" borderId="1" xfId="374" applyFont="1" applyFill="1" applyBorder="1" applyAlignment="1">
      <alignment vertical="center"/>
    </xf>
    <xf numFmtId="0" fontId="5" fillId="0" borderId="1" xfId="379" applyFont="1" applyFill="1" applyBorder="1" applyAlignment="1">
      <alignment vertical="center"/>
    </xf>
    <xf numFmtId="0" fontId="1" fillId="0" borderId="0" xfId="380" applyFont="1" applyFill="1"/>
    <xf numFmtId="0" fontId="19" fillId="0" borderId="0" xfId="380" applyFont="1" applyFill="1"/>
    <xf numFmtId="0" fontId="20" fillId="0" borderId="0" xfId="380" applyFont="1" applyFill="1" applyAlignment="1">
      <alignment horizontal="center" vertical="center"/>
    </xf>
    <xf numFmtId="0" fontId="14" fillId="0" borderId="2" xfId="380" applyFont="1" applyFill="1" applyBorder="1" applyAlignment="1">
      <alignment horizontal="center" vertical="center"/>
    </xf>
    <xf numFmtId="0" fontId="4" fillId="0" borderId="1" xfId="380" applyFont="1" applyFill="1" applyBorder="1" applyAlignment="1">
      <alignment horizontal="center" vertical="center"/>
    </xf>
    <xf numFmtId="0" fontId="4" fillId="0" borderId="1" xfId="380" applyFont="1" applyFill="1" applyBorder="1" applyAlignment="1">
      <alignment horizontal="center" vertical="center" wrapText="1"/>
    </xf>
    <xf numFmtId="0" fontId="4" fillId="0" borderId="1" xfId="380" applyFont="1" applyFill="1" applyBorder="1" applyAlignment="1">
      <alignment horizontal="center" wrapText="1"/>
    </xf>
    <xf numFmtId="0" fontId="4" fillId="3" borderId="1" xfId="380" applyFont="1" applyFill="1" applyBorder="1" applyAlignment="1">
      <alignment horizontal="center" vertical="center"/>
    </xf>
    <xf numFmtId="0" fontId="16" fillId="0" borderId="1" xfId="382" applyFont="1" applyFill="1" applyBorder="1" applyAlignment="1">
      <alignment horizontal="center" vertical="center"/>
    </xf>
    <xf numFmtId="0" fontId="10" fillId="0" borderId="0" xfId="382" applyFont="1">
      <alignment vertical="center"/>
    </xf>
    <xf numFmtId="0" fontId="21" fillId="0" borderId="0" xfId="382" applyFont="1">
      <alignment vertical="center"/>
    </xf>
    <xf numFmtId="0" fontId="17" fillId="0" borderId="0" xfId="382" applyFont="1">
      <alignment vertical="center"/>
    </xf>
    <xf numFmtId="0" fontId="4" fillId="0" borderId="0" xfId="382">
      <alignment vertical="center"/>
    </xf>
    <xf numFmtId="0" fontId="14" fillId="0" borderId="2" xfId="381" applyFont="1" applyBorder="1" applyAlignment="1">
      <alignment vertical="center"/>
    </xf>
    <xf numFmtId="0" fontId="16" fillId="0" borderId="1" xfId="382" applyFont="1" applyFill="1" applyBorder="1" applyAlignment="1">
      <alignment vertical="center"/>
    </xf>
    <xf numFmtId="0" fontId="17" fillId="0" borderId="1" xfId="379" applyFont="1" applyFill="1" applyBorder="1" applyAlignment="1">
      <alignment vertical="center"/>
    </xf>
    <xf numFmtId="0" fontId="18" fillId="0" borderId="1" xfId="379" applyFont="1" applyFill="1" applyBorder="1" applyAlignment="1">
      <alignment vertical="center"/>
    </xf>
    <xf numFmtId="0" fontId="22" fillId="0" borderId="0" xfId="370" applyFont="1">
      <alignment vertical="center"/>
    </xf>
    <xf numFmtId="0" fontId="11" fillId="0" borderId="0" xfId="370">
      <alignment vertical="center"/>
    </xf>
    <xf numFmtId="0" fontId="11" fillId="0" borderId="0" xfId="367" applyBorder="1">
      <alignment vertical="center"/>
    </xf>
    <xf numFmtId="0" fontId="23" fillId="0" borderId="0" xfId="370" applyFont="1" applyAlignment="1">
      <alignment horizontal="center" vertical="center"/>
    </xf>
    <xf numFmtId="0" fontId="11" fillId="0" borderId="0" xfId="370" applyAlignment="1">
      <alignment horizontal="center" vertical="center"/>
    </xf>
    <xf numFmtId="0" fontId="24" fillId="0" borderId="0" xfId="358" applyFont="1" applyFill="1" applyBorder="1" applyAlignment="1">
      <alignment vertical="center"/>
    </xf>
    <xf numFmtId="0" fontId="24" fillId="0" borderId="0" xfId="358" applyFont="1" applyFill="1" applyBorder="1" applyAlignment="1">
      <alignment horizontal="center" vertical="center"/>
    </xf>
    <xf numFmtId="0" fontId="25" fillId="0" borderId="1" xfId="370" applyFont="1" applyBorder="1" applyAlignment="1">
      <alignment horizontal="center" vertical="center"/>
    </xf>
    <xf numFmtId="0" fontId="26" fillId="0" borderId="1" xfId="370" applyFont="1" applyBorder="1" applyAlignment="1">
      <alignment horizontal="center" vertical="center"/>
    </xf>
    <xf numFmtId="0" fontId="25" fillId="0" borderId="1" xfId="370" applyFont="1" applyBorder="1" applyAlignment="1">
      <alignment horizontal="left" vertical="center"/>
    </xf>
    <xf numFmtId="0" fontId="26" fillId="0" borderId="1" xfId="370" applyFont="1" applyBorder="1" applyAlignment="1">
      <alignment horizontal="left" vertical="center"/>
    </xf>
    <xf numFmtId="0" fontId="27" fillId="0" borderId="0" xfId="358" applyFont="1" applyFill="1">
      <alignment vertical="center"/>
    </xf>
    <xf numFmtId="0" fontId="4" fillId="0" borderId="0" xfId="358" applyFont="1" applyFill="1">
      <alignment vertical="center"/>
    </xf>
    <xf numFmtId="0" fontId="4" fillId="0" borderId="0" xfId="358" applyFont="1" applyFill="1" applyAlignment="1">
      <alignment horizontal="center" vertical="center"/>
    </xf>
    <xf numFmtId="0" fontId="1" fillId="0" borderId="0" xfId="356" applyFont="1"/>
    <xf numFmtId="0" fontId="2" fillId="0" borderId="0" xfId="375" applyFont="1" applyFill="1">
      <alignment vertical="center"/>
    </xf>
    <xf numFmtId="0" fontId="3" fillId="0" borderId="0" xfId="358" applyFont="1" applyFill="1" applyAlignment="1">
      <alignment horizontal="center" vertical="center"/>
    </xf>
    <xf numFmtId="0" fontId="28" fillId="0" borderId="0" xfId="358" applyFont="1" applyFill="1" applyAlignment="1">
      <alignment horizontal="center" vertical="center"/>
    </xf>
    <xf numFmtId="0" fontId="24" fillId="0" borderId="2" xfId="358" applyFont="1" applyFill="1" applyBorder="1" applyAlignment="1">
      <alignment horizontal="center" vertical="center"/>
    </xf>
    <xf numFmtId="0" fontId="4" fillId="0" borderId="0" xfId="358" applyFont="1" applyFill="1" applyBorder="1">
      <alignment vertical="center"/>
    </xf>
    <xf numFmtId="0" fontId="2" fillId="0" borderId="3" xfId="358" applyFont="1" applyFill="1" applyBorder="1" applyAlignment="1">
      <alignment horizontal="center" vertical="center"/>
    </xf>
    <xf numFmtId="0" fontId="2" fillId="0" borderId="1" xfId="358" applyFont="1" applyFill="1" applyBorder="1" applyAlignment="1">
      <alignment horizontal="center" vertical="center"/>
    </xf>
    <xf numFmtId="0" fontId="2" fillId="0" borderId="1" xfId="383" applyFont="1" applyFill="1" applyBorder="1" applyAlignment="1">
      <alignment horizontal="center" vertical="center" wrapText="1"/>
    </xf>
    <xf numFmtId="0" fontId="2" fillId="0" borderId="1" xfId="358" applyFont="1" applyFill="1" applyBorder="1" applyAlignment="1">
      <alignment horizontal="center" vertical="center" wrapText="1"/>
    </xf>
    <xf numFmtId="0" fontId="2" fillId="3" borderId="1" xfId="379" applyFont="1" applyFill="1" applyBorder="1" applyAlignment="1">
      <alignment horizontal="left" vertical="center"/>
    </xf>
    <xf numFmtId="242" fontId="2" fillId="3" borderId="1" xfId="379" applyNumberFormat="1" applyFont="1" applyFill="1" applyBorder="1" applyAlignment="1">
      <alignment horizontal="center" vertical="center"/>
    </xf>
    <xf numFmtId="243" fontId="2" fillId="3" borderId="1" xfId="358" applyNumberFormat="1" applyFont="1" applyFill="1" applyBorder="1" applyAlignment="1">
      <alignment horizontal="right" vertical="center"/>
    </xf>
    <xf numFmtId="3" fontId="24" fillId="3" borderId="1" xfId="0" applyNumberFormat="1" applyFont="1" applyFill="1" applyBorder="1" applyAlignment="1" applyProtection="1">
      <alignment vertical="center"/>
    </xf>
    <xf numFmtId="242" fontId="24" fillId="3" borderId="1" xfId="0" applyNumberFormat="1" applyFont="1" applyFill="1" applyBorder="1" applyAlignment="1" applyProtection="1">
      <alignment horizontal="center" vertical="center"/>
      <protection locked="0"/>
    </xf>
    <xf numFmtId="242" fontId="4" fillId="3" borderId="1" xfId="379" applyNumberFormat="1" applyFont="1" applyFill="1" applyBorder="1" applyAlignment="1">
      <alignment horizontal="center" vertical="center"/>
    </xf>
    <xf numFmtId="243" fontId="4" fillId="3" borderId="1" xfId="358" applyNumberFormat="1" applyFont="1" applyFill="1" applyBorder="1" applyAlignment="1">
      <alignment horizontal="right" vertical="center"/>
    </xf>
    <xf numFmtId="3" fontId="24" fillId="3" borderId="1" xfId="0" applyNumberFormat="1" applyFont="1" applyFill="1" applyBorder="1" applyAlignment="1" applyProtection="1">
      <alignment horizontal="left" vertical="center"/>
    </xf>
    <xf numFmtId="242" fontId="24" fillId="3" borderId="1" xfId="0" applyNumberFormat="1" applyFont="1" applyFill="1" applyBorder="1" applyAlignment="1">
      <alignment horizontal="center" vertical="center"/>
    </xf>
    <xf numFmtId="242" fontId="4" fillId="3" borderId="1" xfId="358" applyNumberFormat="1" applyFont="1" applyFill="1" applyBorder="1" applyAlignment="1">
      <alignment horizontal="right" vertical="center"/>
    </xf>
    <xf numFmtId="0" fontId="24" fillId="3" borderId="1" xfId="0" applyFont="1" applyFill="1" applyBorder="1" applyAlignment="1">
      <alignment horizontal="left" vertical="center"/>
    </xf>
    <xf numFmtId="242" fontId="24" fillId="3" borderId="1" xfId="0" applyNumberFormat="1" applyFont="1" applyFill="1" applyBorder="1" applyAlignment="1">
      <alignment vertical="center"/>
    </xf>
    <xf numFmtId="0" fontId="24" fillId="3" borderId="1" xfId="362" applyFont="1" applyFill="1" applyBorder="1" applyAlignment="1">
      <alignment vertical="center" wrapText="1"/>
    </xf>
    <xf numFmtId="242" fontId="4" fillId="3" borderId="1" xfId="358" applyNumberFormat="1" applyFont="1" applyFill="1" applyBorder="1" applyAlignment="1">
      <alignment horizontal="center" vertical="center"/>
    </xf>
    <xf numFmtId="242" fontId="4" fillId="3" borderId="1" xfId="362" applyNumberFormat="1" applyFont="1" applyFill="1" applyBorder="1" applyAlignment="1">
      <alignment horizontal="center" vertical="center"/>
    </xf>
    <xf numFmtId="243" fontId="4" fillId="3" borderId="1" xfId="362" applyNumberFormat="1" applyFont="1" applyFill="1" applyBorder="1" applyAlignment="1">
      <alignment horizontal="right" vertical="center"/>
    </xf>
    <xf numFmtId="0" fontId="4" fillId="3" borderId="1" xfId="379" applyFont="1" applyFill="1" applyBorder="1" applyAlignment="1">
      <alignment horizontal="left" vertical="center"/>
    </xf>
    <xf numFmtId="0" fontId="29" fillId="3" borderId="1" xfId="0" applyFont="1" applyFill="1" applyBorder="1" applyAlignment="1">
      <alignment vertical="center"/>
    </xf>
    <xf numFmtId="0" fontId="24" fillId="3" borderId="1" xfId="0" applyFont="1" applyFill="1" applyBorder="1" applyAlignment="1">
      <alignment vertical="center"/>
    </xf>
    <xf numFmtId="242" fontId="30" fillId="3" borderId="1" xfId="0" applyNumberFormat="1" applyFont="1" applyFill="1" applyBorder="1" applyAlignment="1">
      <alignment horizontal="center" vertical="center"/>
    </xf>
    <xf numFmtId="1" fontId="24" fillId="3" borderId="1" xfId="0" applyNumberFormat="1" applyFont="1" applyFill="1" applyBorder="1" applyAlignment="1" applyProtection="1">
      <alignment vertical="center"/>
      <protection locked="0"/>
    </xf>
    <xf numFmtId="0" fontId="2" fillId="3" borderId="1" xfId="358" applyFont="1" applyFill="1" applyBorder="1" applyAlignment="1">
      <alignment horizontal="center" vertical="center"/>
    </xf>
    <xf numFmtId="243" fontId="4" fillId="3" borderId="1" xfId="358" applyNumberFormat="1" applyFont="1" applyFill="1" applyBorder="1" applyAlignment="1">
      <alignment horizontal="center" vertical="center"/>
    </xf>
    <xf numFmtId="0" fontId="4" fillId="0" borderId="0" xfId="356" applyFill="1"/>
    <xf numFmtId="0" fontId="4" fillId="0" borderId="0" xfId="375" applyFill="1">
      <alignment vertical="center"/>
    </xf>
    <xf numFmtId="0" fontId="7" fillId="0" borderId="0" xfId="377" applyFont="1"/>
    <xf numFmtId="0" fontId="3" fillId="0" borderId="0" xfId="356" applyFont="1" applyFill="1" applyBorder="1" applyAlignment="1">
      <alignment horizontal="center" vertical="center"/>
    </xf>
    <xf numFmtId="0" fontId="3" fillId="0" borderId="0" xfId="356" applyFont="1" applyFill="1" applyAlignment="1">
      <alignment horizontal="center" vertical="center"/>
    </xf>
    <xf numFmtId="1" fontId="24" fillId="0" borderId="0" xfId="356" applyNumberFormat="1" applyFont="1" applyFill="1" applyAlignment="1">
      <alignment horizontal="center" vertical="center"/>
    </xf>
    <xf numFmtId="0" fontId="2" fillId="0" borderId="3" xfId="356" applyFont="1" applyFill="1" applyBorder="1" applyAlignment="1">
      <alignment horizontal="center" vertical="center"/>
    </xf>
    <xf numFmtId="0" fontId="2" fillId="0" borderId="1" xfId="356" applyFont="1" applyFill="1" applyBorder="1" applyAlignment="1">
      <alignment horizontal="center" vertical="center"/>
    </xf>
    <xf numFmtId="1" fontId="2" fillId="0" borderId="3" xfId="356" applyNumberFormat="1" applyFont="1" applyFill="1" applyBorder="1" applyAlignment="1">
      <alignment horizontal="center" vertical="center" wrapText="1"/>
    </xf>
    <xf numFmtId="49" fontId="4" fillId="0" borderId="1" xfId="356" applyNumberFormat="1" applyFont="1" applyFill="1" applyBorder="1" applyAlignment="1" applyProtection="1">
      <alignment horizontal="center" vertical="center" wrapText="1"/>
    </xf>
    <xf numFmtId="241" fontId="4" fillId="0" borderId="1" xfId="356" applyNumberFormat="1" applyFont="1" applyFill="1" applyBorder="1" applyAlignment="1">
      <alignment horizontal="right" vertical="center"/>
    </xf>
    <xf numFmtId="240" fontId="0" fillId="0" borderId="1" xfId="0" applyNumberFormat="1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49" fontId="4" fillId="0" borderId="1" xfId="356" applyNumberFormat="1" applyFont="1" applyFill="1" applyBorder="1" applyAlignment="1" applyProtection="1">
      <alignment vertical="center" wrapText="1"/>
    </xf>
    <xf numFmtId="244" fontId="4" fillId="0" borderId="1" xfId="356" applyNumberFormat="1" applyFont="1" applyFill="1" applyBorder="1" applyAlignment="1">
      <alignment horizontal="right" vertical="center"/>
    </xf>
    <xf numFmtId="0" fontId="4" fillId="0" borderId="1" xfId="375" applyFont="1" applyFill="1" applyBorder="1" applyAlignment="1">
      <alignment vertical="center"/>
    </xf>
    <xf numFmtId="49" fontId="2" fillId="0" borderId="1" xfId="356" applyNumberFormat="1" applyFont="1" applyFill="1" applyBorder="1" applyAlignment="1" applyProtection="1">
      <alignment vertical="center" wrapText="1"/>
    </xf>
    <xf numFmtId="242" fontId="2" fillId="0" borderId="4" xfId="356" applyNumberFormat="1" applyFont="1" applyFill="1" applyBorder="1" applyAlignment="1" applyProtection="1">
      <alignment vertical="center" wrapText="1"/>
    </xf>
    <xf numFmtId="241" fontId="4" fillId="0" borderId="4" xfId="356" applyNumberFormat="1" applyFont="1" applyFill="1" applyBorder="1" applyAlignment="1">
      <alignment horizontal="right" vertical="center"/>
    </xf>
    <xf numFmtId="241" fontId="2" fillId="0" borderId="1" xfId="375" applyNumberFormat="1" applyFont="1" applyFill="1" applyBorder="1" applyAlignment="1">
      <alignment horizontal="right" vertical="center"/>
    </xf>
    <xf numFmtId="0" fontId="22" fillId="0" borderId="0" xfId="369" applyFont="1">
      <alignment vertical="center"/>
    </xf>
    <xf numFmtId="0" fontId="11" fillId="0" borderId="0" xfId="369">
      <alignment vertical="center"/>
    </xf>
    <xf numFmtId="0" fontId="23" fillId="0" borderId="0" xfId="369" applyFont="1" applyAlignment="1">
      <alignment horizontal="center" vertical="center"/>
    </xf>
    <xf numFmtId="0" fontId="25" fillId="0" borderId="1" xfId="369" applyFont="1" applyBorder="1" applyAlignment="1">
      <alignment horizontal="center" vertical="center"/>
    </xf>
    <xf numFmtId="0" fontId="26" fillId="0" borderId="1" xfId="369" applyFont="1" applyBorder="1" applyAlignment="1">
      <alignment horizontal="center" vertical="center"/>
    </xf>
    <xf numFmtId="0" fontId="25" fillId="0" borderId="1" xfId="369" applyFont="1" applyBorder="1" applyAlignment="1">
      <alignment horizontal="left" vertical="center"/>
    </xf>
    <xf numFmtId="0" fontId="26" fillId="0" borderId="1" xfId="369" applyFont="1" applyBorder="1" applyAlignment="1">
      <alignment horizontal="left" vertical="center"/>
    </xf>
    <xf numFmtId="0" fontId="14" fillId="0" borderId="0" xfId="380" applyFont="1" applyFill="1"/>
    <xf numFmtId="0" fontId="14" fillId="0" borderId="0" xfId="380" applyFont="1" applyFill="1" applyAlignment="1">
      <alignment horizontal="center" vertical="center"/>
    </xf>
    <xf numFmtId="0" fontId="2" fillId="0" borderId="3" xfId="380" applyFont="1" applyFill="1" applyBorder="1" applyAlignment="1">
      <alignment horizontal="center" vertical="center"/>
    </xf>
    <xf numFmtId="0" fontId="2" fillId="0" borderId="3" xfId="380" applyFont="1" applyFill="1" applyBorder="1" applyAlignment="1">
      <alignment horizontal="center" vertical="center" wrapText="1"/>
    </xf>
    <xf numFmtId="0" fontId="2" fillId="0" borderId="4" xfId="380" applyFont="1" applyFill="1" applyBorder="1" applyAlignment="1">
      <alignment horizontal="center" vertical="center"/>
    </xf>
    <xf numFmtId="0" fontId="2" fillId="0" borderId="4" xfId="380" applyFont="1" applyFill="1" applyBorder="1" applyAlignment="1">
      <alignment horizontal="center" wrapText="1"/>
    </xf>
    <xf numFmtId="3" fontId="2" fillId="0" borderId="1" xfId="380" applyNumberFormat="1" applyFont="1" applyFill="1" applyBorder="1" applyAlignment="1" applyProtection="1">
      <alignment vertical="center"/>
    </xf>
    <xf numFmtId="0" fontId="2" fillId="3" borderId="1" xfId="38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 applyProtection="1">
      <alignment horizontal="left" vertical="center"/>
    </xf>
    <xf numFmtId="3" fontId="4" fillId="0" borderId="1" xfId="380" applyNumberFormat="1" applyFont="1" applyFill="1" applyBorder="1" applyAlignment="1" applyProtection="1">
      <alignment horizontal="left" vertical="center"/>
    </xf>
    <xf numFmtId="3" fontId="4" fillId="0" borderId="1" xfId="380" applyNumberFormat="1" applyFont="1" applyFill="1" applyBorder="1" applyAlignment="1" applyProtection="1">
      <alignment vertical="center"/>
    </xf>
    <xf numFmtId="3" fontId="2" fillId="0" borderId="1" xfId="380" applyNumberFormat="1" applyFont="1" applyFill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2" fillId="4" borderId="1" xfId="380" applyFont="1" applyFill="1" applyBorder="1" applyAlignment="1">
      <alignment horizontal="center" vertical="center"/>
    </xf>
    <xf numFmtId="0" fontId="4" fillId="4" borderId="1" xfId="380" applyFont="1" applyFill="1" applyBorder="1" applyAlignment="1">
      <alignment horizontal="center" vertical="center"/>
    </xf>
    <xf numFmtId="0" fontId="4" fillId="0" borderId="0" xfId="356"/>
    <xf numFmtId="0" fontId="3" fillId="0" borderId="0" xfId="356" applyFont="1" applyAlignment="1">
      <alignment horizontal="center" vertical="center"/>
    </xf>
    <xf numFmtId="0" fontId="4" fillId="0" borderId="0" xfId="356" applyAlignment="1">
      <alignment vertical="center"/>
    </xf>
    <xf numFmtId="0" fontId="4" fillId="0" borderId="1" xfId="356" applyBorder="1" applyAlignment="1">
      <alignment horizontal="center" vertical="center"/>
    </xf>
    <xf numFmtId="0" fontId="4" fillId="0" borderId="1" xfId="356" applyBorder="1" applyAlignment="1">
      <alignment horizontal="center" vertical="center" wrapText="1"/>
    </xf>
    <xf numFmtId="0" fontId="2" fillId="0" borderId="1" xfId="356" applyFont="1" applyBorder="1" applyAlignment="1">
      <alignment horizontal="center" vertical="center"/>
    </xf>
    <xf numFmtId="245" fontId="2" fillId="0" borderId="1" xfId="356" applyNumberFormat="1" applyFont="1" applyBorder="1" applyAlignment="1">
      <alignment horizontal="center" vertical="center"/>
    </xf>
    <xf numFmtId="244" fontId="2" fillId="0" borderId="1" xfId="356" applyNumberFormat="1" applyFont="1" applyBorder="1" applyAlignment="1">
      <alignment horizontal="center" vertical="center"/>
    </xf>
    <xf numFmtId="0" fontId="4" fillId="0" borderId="1" xfId="356" applyBorder="1" applyAlignment="1">
      <alignment vertical="center"/>
    </xf>
    <xf numFmtId="244" fontId="4" fillId="0" borderId="1" xfId="356" applyNumberFormat="1" applyBorder="1" applyAlignment="1">
      <alignment horizontal="center" vertical="center"/>
    </xf>
    <xf numFmtId="244" fontId="4" fillId="0" borderId="1" xfId="356" applyNumberFormat="1" applyBorder="1" applyAlignment="1">
      <alignment vertical="center"/>
    </xf>
    <xf numFmtId="0" fontId="22" fillId="0" borderId="0" xfId="0" applyFont="1" applyFill="1">
      <alignment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0" fillId="0" borderId="0" xfId="0" applyFill="1" applyAlignment="1">
      <alignment vertical="center"/>
    </xf>
    <xf numFmtId="49" fontId="0" fillId="0" borderId="2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6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center" vertical="center"/>
    </xf>
    <xf numFmtId="0" fontId="26" fillId="0" borderId="4" xfId="0" applyFont="1" applyBorder="1" applyAlignment="1">
      <alignment vertical="center"/>
    </xf>
    <xf numFmtId="0" fontId="26" fillId="0" borderId="1" xfId="0" applyFont="1" applyFill="1" applyBorder="1" applyAlignment="1">
      <alignment horizontal="left" vertical="center" wrapText="1"/>
    </xf>
    <xf numFmtId="0" fontId="4" fillId="0" borderId="1" xfId="357" applyFont="1" applyFill="1" applyBorder="1" applyAlignment="1">
      <alignment vertical="center"/>
    </xf>
    <xf numFmtId="0" fontId="26" fillId="0" borderId="1" xfId="0" applyFont="1" applyBorder="1" applyAlignment="1">
      <alignment horizontal="left" vertical="center" wrapText="1"/>
    </xf>
    <xf numFmtId="0" fontId="4" fillId="0" borderId="1" xfId="357" applyFill="1" applyBorder="1" applyAlignment="1">
      <alignment vertical="center"/>
    </xf>
    <xf numFmtId="0" fontId="26" fillId="4" borderId="1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left" vertical="center" wrapText="1"/>
    </xf>
    <xf numFmtId="246" fontId="4" fillId="0" borderId="5" xfId="357" applyNumberFormat="1" applyFont="1" applyFill="1" applyBorder="1" applyAlignment="1">
      <alignment horizontal="left" vertical="center" wrapText="1"/>
    </xf>
    <xf numFmtId="0" fontId="4" fillId="0" borderId="0" xfId="355">
      <alignment vertical="center"/>
    </xf>
    <xf numFmtId="0" fontId="1" fillId="0" borderId="0" xfId="355" applyFont="1">
      <alignment vertical="center"/>
    </xf>
    <xf numFmtId="0" fontId="19" fillId="0" borderId="0" xfId="355" applyFont="1">
      <alignment vertical="center"/>
    </xf>
    <xf numFmtId="0" fontId="20" fillId="0" borderId="0" xfId="355" applyFont="1" applyAlignment="1">
      <alignment horizontal="center" vertical="center"/>
    </xf>
    <xf numFmtId="0" fontId="14" fillId="0" borderId="0" xfId="355" applyFont="1" applyAlignment="1">
      <alignment horizontal="center" vertical="center"/>
    </xf>
    <xf numFmtId="0" fontId="2" fillId="0" borderId="1" xfId="355" applyFont="1" applyBorder="1" applyAlignment="1">
      <alignment horizontal="center" vertical="center"/>
    </xf>
    <xf numFmtId="0" fontId="4" fillId="0" borderId="1" xfId="355" applyBorder="1" applyAlignment="1">
      <alignment horizontal="center" vertical="center"/>
    </xf>
    <xf numFmtId="0" fontId="4" fillId="0" borderId="1" xfId="355" applyFont="1" applyBorder="1" applyAlignment="1">
      <alignment horizontal="center" vertical="center"/>
    </xf>
    <xf numFmtId="0" fontId="4" fillId="0" borderId="1" xfId="355" applyBorder="1">
      <alignment vertical="center"/>
    </xf>
    <xf numFmtId="0" fontId="4" fillId="0" borderId="0" xfId="355" applyAlignment="1">
      <alignment horizontal="center" vertical="center"/>
    </xf>
    <xf numFmtId="0" fontId="22" fillId="0" borderId="0" xfId="0" applyFont="1">
      <alignment vertical="center"/>
    </xf>
    <xf numFmtId="0" fontId="4" fillId="0" borderId="0" xfId="380" applyFont="1" applyFill="1" applyAlignment="1">
      <alignment horizontal="center" vertical="center"/>
    </xf>
    <xf numFmtId="0" fontId="4" fillId="0" borderId="2" xfId="380" applyFont="1" applyFill="1" applyBorder="1" applyAlignment="1">
      <alignment horizontal="right" vertical="center"/>
    </xf>
    <xf numFmtId="0" fontId="2" fillId="0" borderId="1" xfId="38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1" fontId="29" fillId="0" borderId="1" xfId="0" applyNumberFormat="1" applyFont="1" applyFill="1" applyBorder="1" applyAlignment="1" applyProtection="1">
      <alignment horizontal="center" vertical="center"/>
      <protection locked="0"/>
    </xf>
    <xf numFmtId="241" fontId="29" fillId="5" borderId="1" xfId="356" applyNumberFormat="1" applyFont="1" applyFill="1" applyBorder="1" applyAlignment="1" applyProtection="1">
      <alignment horizontal="center" vertical="center"/>
      <protection locked="0"/>
    </xf>
    <xf numFmtId="1" fontId="29" fillId="0" borderId="1" xfId="356" applyNumberFormat="1" applyFont="1" applyFill="1" applyBorder="1" applyAlignment="1" applyProtection="1">
      <alignment horizontal="left" vertical="center"/>
      <protection locked="0"/>
    </xf>
    <xf numFmtId="1" fontId="24" fillId="0" borderId="1" xfId="356" applyNumberFormat="1" applyFont="1" applyFill="1" applyBorder="1" applyAlignment="1" applyProtection="1">
      <alignment vertical="center"/>
      <protection locked="0"/>
    </xf>
    <xf numFmtId="1" fontId="24" fillId="0" borderId="1" xfId="356" applyNumberFormat="1" applyFont="1" applyFill="1" applyBorder="1" applyAlignment="1" applyProtection="1">
      <alignment horizontal="center" vertical="center"/>
      <protection locked="0"/>
    </xf>
    <xf numFmtId="1" fontId="24" fillId="0" borderId="1" xfId="356" applyNumberFormat="1" applyFont="1" applyFill="1" applyBorder="1" applyAlignment="1" applyProtection="1">
      <alignment horizontal="left" vertical="center"/>
      <protection locked="0"/>
    </xf>
    <xf numFmtId="1" fontId="29" fillId="0" borderId="1" xfId="356" applyNumberFormat="1" applyFont="1" applyFill="1" applyBorder="1" applyAlignment="1" applyProtection="1">
      <alignment vertical="center"/>
      <protection locked="0"/>
    </xf>
    <xf numFmtId="241" fontId="29" fillId="5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1" xfId="356" applyNumberFormat="1" applyFont="1" applyFill="1" applyBorder="1" applyAlignment="1" applyProtection="1">
      <alignment vertical="center"/>
      <protection locked="0"/>
    </xf>
    <xf numFmtId="0" fontId="24" fillId="0" borderId="1" xfId="0" applyFont="1" applyFill="1" applyBorder="1" applyAlignment="1" applyProtection="1">
      <alignment horizontal="center" vertical="center"/>
      <protection locked="0"/>
    </xf>
    <xf numFmtId="3" fontId="29" fillId="0" borderId="1" xfId="356" applyNumberFormat="1" applyFont="1" applyFill="1" applyBorder="1" applyAlignment="1" applyProtection="1">
      <alignment vertical="center"/>
      <protection locked="0"/>
    </xf>
    <xf numFmtId="3" fontId="24" fillId="0" borderId="1" xfId="0" applyNumberFormat="1" applyFont="1" applyFill="1" applyBorder="1" applyAlignment="1" applyProtection="1">
      <alignment vertical="center"/>
      <protection locked="0"/>
    </xf>
    <xf numFmtId="0" fontId="31" fillId="0" borderId="0" xfId="356" applyFont="1" applyFill="1" applyAlignment="1" applyProtection="1">
      <alignment vertical="center"/>
      <protection locked="0"/>
    </xf>
    <xf numFmtId="0" fontId="9" fillId="2" borderId="0" xfId="356" applyFont="1" applyFill="1" applyAlignment="1" applyProtection="1">
      <alignment vertical="center"/>
      <protection locked="0"/>
    </xf>
    <xf numFmtId="0" fontId="4" fillId="0" borderId="0" xfId="356" applyFont="1" applyFill="1" applyAlignment="1" applyProtection="1">
      <alignment vertical="center"/>
      <protection locked="0"/>
    </xf>
    <xf numFmtId="0" fontId="2" fillId="0" borderId="2" xfId="356" applyFont="1" applyFill="1" applyBorder="1" applyAlignment="1" applyProtection="1">
      <alignment vertical="center"/>
      <protection locked="0"/>
    </xf>
    <xf numFmtId="0" fontId="4" fillId="0" borderId="2" xfId="356" applyFont="1" applyFill="1" applyBorder="1" applyAlignment="1" applyProtection="1">
      <alignment horizontal="right" vertical="center"/>
      <protection locked="0"/>
    </xf>
    <xf numFmtId="0" fontId="32" fillId="0" borderId="0" xfId="356" applyFont="1" applyFill="1" applyAlignment="1" applyProtection="1">
      <alignment vertical="center"/>
      <protection locked="0"/>
    </xf>
    <xf numFmtId="3" fontId="24" fillId="0" borderId="1" xfId="356" applyNumberFormat="1" applyFont="1" applyFill="1" applyBorder="1" applyAlignment="1" applyProtection="1">
      <alignment vertical="center"/>
      <protection locked="0"/>
    </xf>
    <xf numFmtId="0" fontId="2" fillId="0" borderId="0" xfId="356" applyFont="1" applyFill="1" applyAlignment="1" applyProtection="1">
      <alignment vertical="center"/>
      <protection locked="0"/>
    </xf>
    <xf numFmtId="0" fontId="24" fillId="0" borderId="1" xfId="356" applyFont="1" applyBorder="1" applyAlignment="1" applyProtection="1">
      <alignment vertical="center" wrapText="1"/>
      <protection locked="0"/>
    </xf>
    <xf numFmtId="0" fontId="24" fillId="0" borderId="1" xfId="356" applyFont="1" applyBorder="1" applyAlignment="1" applyProtection="1">
      <alignment horizontal="left" vertical="center" wrapText="1"/>
      <protection locked="0"/>
    </xf>
    <xf numFmtId="0" fontId="33" fillId="2" borderId="1" xfId="0" applyFont="1" applyFill="1" applyBorder="1" applyAlignment="1" applyProtection="1">
      <alignment horizontal="center" vertical="center"/>
      <protection locked="0"/>
    </xf>
    <xf numFmtId="0" fontId="34" fillId="0" borderId="0" xfId="378" applyFont="1"/>
    <xf numFmtId="0" fontId="4" fillId="0" borderId="0" xfId="378" applyFont="1"/>
    <xf numFmtId="0" fontId="4" fillId="0" borderId="0" xfId="378" applyFont="1" applyFill="1"/>
    <xf numFmtId="0" fontId="35" fillId="0" borderId="0" xfId="378"/>
    <xf numFmtId="0" fontId="1" fillId="0" borderId="0" xfId="361" applyFont="1" applyAlignment="1">
      <alignment horizontal="left" vertical="center"/>
    </xf>
    <xf numFmtId="0" fontId="35" fillId="0" borderId="0" xfId="361"/>
    <xf numFmtId="0" fontId="20" fillId="0" borderId="0" xfId="320" applyNumberFormat="1" applyFont="1" applyFill="1" applyAlignment="1" applyProtection="1">
      <alignment horizontal="center" vertical="center"/>
    </xf>
    <xf numFmtId="0" fontId="4" fillId="0" borderId="2" xfId="378" applyFont="1" applyFill="1" applyBorder="1" applyAlignment="1">
      <alignment horizontal="left"/>
    </xf>
    <xf numFmtId="0" fontId="4" fillId="0" borderId="0" xfId="355" applyFont="1" applyAlignment="1">
      <alignment horizontal="right"/>
    </xf>
    <xf numFmtId="0" fontId="4" fillId="0" borderId="1" xfId="378" applyNumberFormat="1" applyFont="1" applyFill="1" applyBorder="1" applyAlignment="1" applyProtection="1">
      <alignment horizontal="center" vertical="center"/>
    </xf>
    <xf numFmtId="0" fontId="4" fillId="0" borderId="6" xfId="378" applyNumberFormat="1" applyFont="1" applyFill="1" applyBorder="1" applyAlignment="1" applyProtection="1">
      <alignment horizontal="center" vertical="center" wrapText="1"/>
    </xf>
    <xf numFmtId="0" fontId="4" fillId="0" borderId="6" xfId="373" applyFont="1" applyBorder="1" applyAlignment="1">
      <alignment horizontal="center" vertical="center" wrapText="1"/>
    </xf>
    <xf numFmtId="0" fontId="4" fillId="0" borderId="7" xfId="373" applyFont="1" applyBorder="1" applyAlignment="1">
      <alignment horizontal="center" vertical="center" wrapText="1"/>
    </xf>
    <xf numFmtId="0" fontId="4" fillId="0" borderId="3" xfId="378" applyFont="1" applyBorder="1" applyAlignment="1">
      <alignment horizontal="center" vertical="center"/>
    </xf>
    <xf numFmtId="0" fontId="4" fillId="0" borderId="4" xfId="378" applyNumberFormat="1" applyFont="1" applyFill="1" applyBorder="1" applyAlignment="1" applyProtection="1">
      <alignment horizontal="center" vertical="center" wrapText="1"/>
    </xf>
    <xf numFmtId="0" fontId="4" fillId="0" borderId="1" xfId="373" applyFont="1" applyBorder="1" applyAlignment="1">
      <alignment horizontal="center" vertical="center" wrapText="1"/>
    </xf>
    <xf numFmtId="0" fontId="4" fillId="0" borderId="8" xfId="378" applyFont="1" applyBorder="1" applyAlignment="1">
      <alignment horizontal="center" vertical="center"/>
    </xf>
    <xf numFmtId="0" fontId="4" fillId="0" borderId="1" xfId="378" applyNumberFormat="1" applyFont="1" applyFill="1" applyBorder="1" applyAlignment="1" applyProtection="1">
      <alignment horizontal="center" vertical="center" wrapText="1"/>
    </xf>
    <xf numFmtId="0" fontId="4" fillId="0" borderId="4" xfId="378" applyFont="1" applyBorder="1" applyAlignment="1">
      <alignment horizontal="center" vertical="center"/>
    </xf>
    <xf numFmtId="0" fontId="4" fillId="0" borderId="3" xfId="378" applyFont="1" applyFill="1" applyBorder="1" applyAlignment="1">
      <alignment horizontal="center" vertical="center"/>
    </xf>
    <xf numFmtId="0" fontId="4" fillId="0" borderId="1" xfId="378" applyFont="1" applyBorder="1" applyAlignment="1">
      <alignment horizontal="center" vertical="center"/>
    </xf>
    <xf numFmtId="0" fontId="4" fillId="0" borderId="1" xfId="378" applyFont="1" applyBorder="1"/>
    <xf numFmtId="49" fontId="4" fillId="0" borderId="6" xfId="378" applyNumberFormat="1" applyFont="1" applyFill="1" applyBorder="1" applyAlignment="1" applyProtection="1">
      <alignment horizontal="center" vertical="center" wrapText="1"/>
    </xf>
    <xf numFmtId="49" fontId="4" fillId="0" borderId="1" xfId="378" applyNumberFormat="1" applyFont="1" applyFill="1" applyBorder="1" applyAlignment="1" applyProtection="1">
      <alignment horizontal="center" vertical="center" wrapText="1"/>
    </xf>
    <xf numFmtId="241" fontId="4" fillId="0" borderId="1" xfId="378" applyNumberFormat="1" applyFont="1" applyFill="1" applyBorder="1" applyAlignment="1" applyProtection="1">
      <alignment horizontal="right" vertical="center" wrapText="1"/>
    </xf>
    <xf numFmtId="0" fontId="4" fillId="0" borderId="1" xfId="378" applyFont="1" applyFill="1" applyBorder="1"/>
    <xf numFmtId="0" fontId="4" fillId="0" borderId="1" xfId="378" applyNumberFormat="1" applyFont="1" applyFill="1" applyBorder="1" applyAlignment="1" applyProtection="1">
      <alignment horizontal="left" vertical="center" wrapText="1"/>
    </xf>
    <xf numFmtId="0" fontId="35" fillId="0" borderId="1" xfId="378" applyBorder="1"/>
    <xf numFmtId="241" fontId="4" fillId="6" borderId="1" xfId="378" applyNumberFormat="1" applyFont="1" applyFill="1" applyBorder="1" applyAlignment="1" applyProtection="1">
      <alignment horizontal="right" vertical="center" wrapText="1"/>
    </xf>
    <xf numFmtId="241" fontId="4" fillId="3" borderId="1" xfId="378" applyNumberFormat="1" applyFont="1" applyFill="1" applyBorder="1" applyAlignment="1" applyProtection="1">
      <alignment horizontal="right" vertical="center" wrapText="1"/>
    </xf>
    <xf numFmtId="0" fontId="4" fillId="3" borderId="0" xfId="0" applyFont="1" applyFill="1" applyBorder="1" applyAlignment="1">
      <alignment vertical="center"/>
    </xf>
    <xf numFmtId="0" fontId="4" fillId="2" borderId="0" xfId="356" applyFont="1" applyFill="1" applyAlignment="1">
      <alignment vertical="center"/>
    </xf>
    <xf numFmtId="0" fontId="31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right" vertical="center"/>
    </xf>
    <xf numFmtId="0" fontId="36" fillId="3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1" fontId="4" fillId="7" borderId="1" xfId="0" applyNumberFormat="1" applyFont="1" applyFill="1" applyBorder="1" applyAlignment="1">
      <alignment horizontal="center" vertical="center"/>
    </xf>
    <xf numFmtId="240" fontId="4" fillId="8" borderId="1" xfId="0" applyNumberFormat="1" applyFont="1" applyFill="1" applyBorder="1" applyAlignment="1" applyProtection="1">
      <alignment horizontal="left" vertical="center"/>
      <protection locked="0"/>
    </xf>
    <xf numFmtId="0" fontId="4" fillId="9" borderId="1" xfId="0" applyFont="1" applyFill="1" applyBorder="1" applyAlignment="1">
      <alignment horizontal="center" vertical="center"/>
    </xf>
    <xf numFmtId="240" fontId="4" fillId="3" borderId="1" xfId="0" applyNumberFormat="1" applyFont="1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>
      <alignment horizontal="center" vertical="center"/>
    </xf>
    <xf numFmtId="244" fontId="4" fillId="3" borderId="1" xfId="0" applyNumberFormat="1" applyFont="1" applyFill="1" applyBorder="1" applyAlignment="1" applyProtection="1">
      <alignment horizontal="left" vertical="center"/>
      <protection locked="0"/>
    </xf>
    <xf numFmtId="240" fontId="4" fillId="3" borderId="4" xfId="0" applyNumberFormat="1" applyFont="1" applyFill="1" applyBorder="1" applyAlignment="1" applyProtection="1">
      <alignment horizontal="left" vertical="center"/>
      <protection locked="0"/>
    </xf>
    <xf numFmtId="244" fontId="4" fillId="8" borderId="1" xfId="0" applyNumberFormat="1" applyFont="1" applyFill="1" applyBorder="1" applyAlignment="1" applyProtection="1">
      <alignment horizontal="left" vertical="center"/>
      <protection locked="0"/>
    </xf>
    <xf numFmtId="240" fontId="4" fillId="8" borderId="4" xfId="0" applyNumberFormat="1" applyFont="1" applyFill="1" applyBorder="1" applyAlignment="1" applyProtection="1">
      <alignment horizontal="left" vertical="center"/>
      <protection locked="0"/>
    </xf>
    <xf numFmtId="244" fontId="4" fillId="3" borderId="4" xfId="0" applyNumberFormat="1" applyFont="1" applyFill="1" applyBorder="1" applyAlignment="1" applyProtection="1">
      <alignment horizontal="left" vertical="center"/>
      <protection locked="0"/>
    </xf>
    <xf numFmtId="0" fontId="4" fillId="8" borderId="4" xfId="0" applyFont="1" applyFill="1" applyBorder="1" applyAlignment="1">
      <alignment vertical="center"/>
    </xf>
    <xf numFmtId="0" fontId="4" fillId="8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9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1" fontId="4" fillId="9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9" borderId="1" xfId="0" applyNumberFormat="1" applyFont="1" applyFill="1" applyBorder="1" applyAlignment="1" applyProtection="1">
      <alignment horizontal="center" vertical="center"/>
      <protection locked="0"/>
    </xf>
    <xf numFmtId="0" fontId="4" fillId="7" borderId="1" xfId="0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distributed" vertical="center"/>
    </xf>
    <xf numFmtId="0" fontId="37" fillId="0" borderId="0" xfId="0" applyFont="1" applyAlignment="1">
      <alignment horizontal="justify" vertical="center"/>
    </xf>
    <xf numFmtId="0" fontId="38" fillId="0" borderId="0" xfId="0" applyFont="1" applyAlignment="1">
      <alignment horizontal="center" vertical="center"/>
    </xf>
    <xf numFmtId="0" fontId="37" fillId="0" borderId="0" xfId="0" applyFont="1" applyAlignment="1">
      <alignment horizontal="right" vertical="center"/>
    </xf>
    <xf numFmtId="0" fontId="37" fillId="0" borderId="9" xfId="0" applyFont="1" applyBorder="1" applyAlignment="1">
      <alignment horizontal="center"/>
    </xf>
    <xf numFmtId="0" fontId="37" fillId="0" borderId="10" xfId="0" applyFont="1" applyBorder="1" applyAlignment="1">
      <alignment horizontal="center" wrapText="1"/>
    </xf>
    <xf numFmtId="0" fontId="37" fillId="0" borderId="9" xfId="0" applyFont="1" applyBorder="1" applyAlignment="1">
      <alignment horizontal="center" wrapText="1"/>
    </xf>
    <xf numFmtId="0" fontId="37" fillId="0" borderId="11" xfId="0" applyFont="1" applyBorder="1" applyAlignment="1">
      <alignment horizontal="center"/>
    </xf>
    <xf numFmtId="0" fontId="37" fillId="0" borderId="12" xfId="0" applyFont="1" applyBorder="1" applyAlignment="1">
      <alignment horizontal="center" wrapText="1"/>
    </xf>
    <xf numFmtId="0" fontId="37" fillId="0" borderId="11" xfId="0" applyFont="1" applyBorder="1" applyAlignment="1">
      <alignment horizontal="center" wrapText="1"/>
    </xf>
    <xf numFmtId="0" fontId="39" fillId="0" borderId="11" xfId="0" applyFont="1" applyBorder="1" applyAlignment="1">
      <alignment horizontal="center"/>
    </xf>
    <xf numFmtId="0" fontId="39" fillId="0" borderId="12" xfId="0" applyFont="1" applyBorder="1" applyAlignment="1">
      <alignment horizontal="right"/>
    </xf>
    <xf numFmtId="0" fontId="37" fillId="0" borderId="12" xfId="0" applyFont="1" applyBorder="1" applyAlignment="1">
      <alignment horizontal="center" vertical="center"/>
    </xf>
    <xf numFmtId="0" fontId="37" fillId="0" borderId="11" xfId="0" applyFont="1" applyBorder="1" applyAlignment="1">
      <alignment horizontal="justify"/>
    </xf>
    <xf numFmtId="0" fontId="37" fillId="0" borderId="12" xfId="0" applyFont="1" applyBorder="1" applyAlignment="1">
      <alignment horizontal="right"/>
    </xf>
    <xf numFmtId="0" fontId="37" fillId="0" borderId="12" xfId="0" applyFont="1" applyBorder="1" applyAlignment="1">
      <alignment horizontal="justify"/>
    </xf>
    <xf numFmtId="0" fontId="37" fillId="0" borderId="0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right"/>
    </xf>
    <xf numFmtId="0" fontId="40" fillId="0" borderId="0" xfId="0" applyFont="1" applyAlignment="1">
      <alignment vertical="center" wrapText="1"/>
    </xf>
    <xf numFmtId="0" fontId="37" fillId="0" borderId="0" xfId="0" applyFont="1" applyBorder="1" applyAlignment="1">
      <alignment horizontal="right" vertical="center"/>
    </xf>
    <xf numFmtId="0" fontId="37" fillId="0" borderId="0" xfId="0" applyFont="1" applyBorder="1" applyAlignment="1">
      <alignment horizontal="justify"/>
    </xf>
    <xf numFmtId="0" fontId="37" fillId="0" borderId="0" xfId="0" applyFont="1" applyBorder="1" applyAlignment="1">
      <alignment horizontal="left"/>
    </xf>
    <xf numFmtId="0" fontId="41" fillId="0" borderId="0" xfId="0" applyFont="1" applyAlignment="1">
      <alignment horizontal="justify" vertical="center"/>
    </xf>
  </cellXfs>
  <cellStyles count="4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 " xfId="49"/>
    <cellStyle name="_x000a_mouse.drv=lm" xfId="50"/>
    <cellStyle name="??" xfId="51"/>
    <cellStyle name="?? [0]" xfId="52"/>
    <cellStyle name="?? 4" xfId="53"/>
    <cellStyle name="???" xfId="54"/>
    <cellStyle name="??????_E_A8-" xfId="55"/>
    <cellStyle name="??_0N-HANDLING " xfId="56"/>
    <cellStyle name="??¡à¨" xfId="57"/>
    <cellStyle name="?W?s??" xfId="58"/>
    <cellStyle name="@_text" xfId="59"/>
    <cellStyle name="@ET_Style?@font-face" xfId="60"/>
    <cellStyle name="_(中企华)审计评估联合申报明细表.V1" xfId="61"/>
    <cellStyle name="_1" xfId="62"/>
    <cellStyle name="_13-19" xfId="63"/>
    <cellStyle name="_Book1_2" xfId="64"/>
    <cellStyle name="_Book1_2 2" xfId="65"/>
    <cellStyle name="_Book1_3" xfId="66"/>
    <cellStyle name="_ET_STYLE_NoName_00__Book1" xfId="67"/>
    <cellStyle name="_参加人员情况调查表_consolidate" xfId="68"/>
    <cellStyle name="_参加人员情况调查表_consolidate 2" xfId="69"/>
    <cellStyle name="{Comma [0]}" xfId="70"/>
    <cellStyle name="{Comma}" xfId="71"/>
    <cellStyle name="{Date}" xfId="72"/>
    <cellStyle name="{Month}" xfId="73"/>
    <cellStyle name="{Percent}" xfId="74"/>
    <cellStyle name="{Thousand [0]}" xfId="75"/>
    <cellStyle name="{Thousand}" xfId="76"/>
    <cellStyle name="{Z'0000(1 dec)}" xfId="77"/>
    <cellStyle name="{Z'0000(4 dec)}" xfId="78"/>
    <cellStyle name="»õ" xfId="79"/>
    <cellStyle name="»õ±ò" xfId="80"/>
    <cellStyle name="»õ±ò 2" xfId="81"/>
    <cellStyle name="20% - Accent1" xfId="82"/>
    <cellStyle name="20% - Accent2" xfId="83"/>
    <cellStyle name="20% - Accent3" xfId="84"/>
    <cellStyle name="20% - Accent4" xfId="85"/>
    <cellStyle name="20% - Accent5" xfId="86"/>
    <cellStyle name="20% - Accent6" xfId="87"/>
    <cellStyle name="20% - 强调文字颜色 1 2_3.2017全省支出" xfId="88"/>
    <cellStyle name="20% - 强调文字颜色 3 2_3.2017全省支出" xfId="89"/>
    <cellStyle name="20% - 着色 1 2" xfId="90"/>
    <cellStyle name="20% - 着色 2 2" xfId="91"/>
    <cellStyle name="20% - 着色 3 2" xfId="92"/>
    <cellStyle name="20% - 着色 4 2" xfId="93"/>
    <cellStyle name="20% - 着色 5 2" xfId="94"/>
    <cellStyle name="20% - 着色 6 2" xfId="95"/>
    <cellStyle name="³¬¼¶Á´½Ó" xfId="96"/>
    <cellStyle name="³¬¼¶Á´½Ó 2" xfId="97"/>
    <cellStyle name="40% - Accent1" xfId="98"/>
    <cellStyle name="40% - Accent2" xfId="99"/>
    <cellStyle name="40% - Accent3" xfId="100"/>
    <cellStyle name="40% - Accent6" xfId="101"/>
    <cellStyle name="40% - 强调文字颜色 1 2_3.2017全省支出" xfId="102"/>
    <cellStyle name="40% - 强调文字颜色 3 2_3.2017全省支出" xfId="103"/>
    <cellStyle name="40% - 着色 1 2" xfId="104"/>
    <cellStyle name="40% - 着色 3 2" xfId="105"/>
    <cellStyle name="40% - 着色 4 2" xfId="106"/>
    <cellStyle name="60% - Accent1" xfId="107"/>
    <cellStyle name="60% - Accent2" xfId="108"/>
    <cellStyle name="60% - Accent3" xfId="109"/>
    <cellStyle name="60% - Accent4" xfId="110"/>
    <cellStyle name="60% - Accent5" xfId="111"/>
    <cellStyle name="60% - Accent6" xfId="112"/>
    <cellStyle name="60% - 强调文字颜色 1 2_3.2017全省支出" xfId="113"/>
    <cellStyle name="60% - 强调文字颜色 2 2_3.2017全省支出" xfId="114"/>
    <cellStyle name="60% - 强调文字颜色 3 2_3.2017全省支出" xfId="115"/>
    <cellStyle name="60% - 强调文字颜色 3 4" xfId="116"/>
    <cellStyle name="60% - 强调文字颜色 4 2_3.2017全省支出" xfId="117"/>
    <cellStyle name="60% - 强调文字颜色 4 4" xfId="118"/>
    <cellStyle name="60% - 强调文字颜色 6 2_3.2017全省支出" xfId="119"/>
    <cellStyle name="60% - 强调文字颜色 6 4" xfId="120"/>
    <cellStyle name="60% - 着色 1 2" xfId="121"/>
    <cellStyle name="60% - 着色 6 2" xfId="122"/>
    <cellStyle name="6mal" xfId="123"/>
    <cellStyle name="Accent1" xfId="124"/>
    <cellStyle name="Accent1 - 20%" xfId="125"/>
    <cellStyle name="Accent1 - 60%" xfId="126"/>
    <cellStyle name="Accent1_2006年33甘肃" xfId="127"/>
    <cellStyle name="Accent2" xfId="128"/>
    <cellStyle name="Accent2 - 20%" xfId="129"/>
    <cellStyle name="Accent2 - 40%" xfId="130"/>
    <cellStyle name="Accent2 - 60%" xfId="131"/>
    <cellStyle name="Accent2_2006年33甘肃" xfId="132"/>
    <cellStyle name="Accent3 - 40%" xfId="133"/>
    <cellStyle name="Accent3 - 60%" xfId="134"/>
    <cellStyle name="Accent3_2006年33甘肃" xfId="135"/>
    <cellStyle name="Accent5" xfId="136"/>
    <cellStyle name="Accent5 - 20%" xfId="137"/>
    <cellStyle name="Accent6" xfId="138"/>
    <cellStyle name="Accent6 - 40%" xfId="139"/>
    <cellStyle name="Accent6 - 60%" xfId="140"/>
    <cellStyle name="Accent6_2006年33甘肃" xfId="141"/>
    <cellStyle name="add" xfId="142"/>
    <cellStyle name="ÁÈµú»Õ_95" xfId="143"/>
    <cellStyle name="args.style" xfId="144"/>
    <cellStyle name="Bad" xfId="145"/>
    <cellStyle name="C?AØ_¿?¾÷CoE² " xfId="146"/>
    <cellStyle name="Calc Currency (0)" xfId="147"/>
    <cellStyle name="Calc Currency (2)" xfId="148"/>
    <cellStyle name="Calc Percent (0)" xfId="149"/>
    <cellStyle name="Calc Percent (1)" xfId="150"/>
    <cellStyle name="Calc Percent (2)" xfId="151"/>
    <cellStyle name="Calc Units (0)" xfId="152"/>
    <cellStyle name="Calc Units (1)" xfId="153"/>
    <cellStyle name="Calculation" xfId="154"/>
    <cellStyle name="category" xfId="155"/>
    <cellStyle name="Check Cell" xfId="156"/>
    <cellStyle name="ColLevel_0" xfId="157"/>
    <cellStyle name="Column Headings" xfId="158"/>
    <cellStyle name="Column$Headings" xfId="159"/>
    <cellStyle name="Column_Title" xfId="160"/>
    <cellStyle name="Comma" xfId="161"/>
    <cellStyle name="Comma  - Style1" xfId="162"/>
    <cellStyle name="Comma [0]" xfId="163"/>
    <cellStyle name="Comma [00]" xfId="164"/>
    <cellStyle name="Comma 2" xfId="165"/>
    <cellStyle name="Comma 3" xfId="166"/>
    <cellStyle name="comma zerodec" xfId="167"/>
    <cellStyle name="Comma_!!!GO" xfId="168"/>
    <cellStyle name="Comma0" xfId="169"/>
    <cellStyle name="comma-d" xfId="170"/>
    <cellStyle name="Copied" xfId="171"/>
    <cellStyle name="COST1" xfId="172"/>
    <cellStyle name="Currency" xfId="173"/>
    <cellStyle name="Currency [0]" xfId="174"/>
    <cellStyle name="Currency [00]" xfId="175"/>
    <cellStyle name="Currency_!!!GO" xfId="176"/>
    <cellStyle name="Currency0" xfId="177"/>
    <cellStyle name="Currency1" xfId="178"/>
    <cellStyle name="custom" xfId="179"/>
    <cellStyle name="Date" xfId="180"/>
    <cellStyle name="Date Short" xfId="181"/>
    <cellStyle name="DELTA" xfId="182"/>
    <cellStyle name="Dollar (zero dec)" xfId="183"/>
    <cellStyle name="E&amp;Y House" xfId="184"/>
    <cellStyle name="Entered" xfId="185"/>
    <cellStyle name="entry box" xfId="186"/>
    <cellStyle name="Euro" xfId="187"/>
    <cellStyle name="Explanatory Text" xfId="188"/>
    <cellStyle name="EY House" xfId="189"/>
    <cellStyle name="e鯪9Y_x000b_ 2" xfId="190"/>
    <cellStyle name="Filter Input Text" xfId="191"/>
    <cellStyle name="Filter Label" xfId="192"/>
    <cellStyle name="Fixed" xfId="193"/>
    <cellStyle name="Format Number Column" xfId="194"/>
    <cellStyle name="Good" xfId="195"/>
    <cellStyle name="Grey" xfId="196"/>
    <cellStyle name="HEADER" xfId="197"/>
    <cellStyle name="Header1" xfId="198"/>
    <cellStyle name="Header2" xfId="199"/>
    <cellStyle name="Heading 1" xfId="200"/>
    <cellStyle name="Heading 2" xfId="201"/>
    <cellStyle name="Heading 3" xfId="202"/>
    <cellStyle name="Heading 4" xfId="203"/>
    <cellStyle name="HEADING1" xfId="204"/>
    <cellStyle name="HEADING2" xfId="205"/>
    <cellStyle name="Hyperlink_CRB 2010 BUDGET T2 V4" xfId="206"/>
    <cellStyle name="Input" xfId="207"/>
    <cellStyle name="Input [yellow]" xfId="208"/>
    <cellStyle name="Input Cells" xfId="209"/>
    <cellStyle name="InputArea" xfId="210"/>
    <cellStyle name="jl" xfId="211"/>
    <cellStyle name="KPMG Heading 1" xfId="212"/>
    <cellStyle name="KPMG Heading 2" xfId="213"/>
    <cellStyle name="KPMG Heading 3" xfId="214"/>
    <cellStyle name="KPMG Heading 4" xfId="215"/>
    <cellStyle name="KPMG Normal" xfId="216"/>
    <cellStyle name="Lines Fill" xfId="217"/>
    <cellStyle name="Linked Cell" xfId="218"/>
    <cellStyle name="Linked Cells" xfId="219"/>
    <cellStyle name="Millares [0]_96 Risk" xfId="220"/>
    <cellStyle name="Millares_96 Risk" xfId="221"/>
    <cellStyle name="Milliers [0]_!!!GO" xfId="222"/>
    <cellStyle name="Minus (0)" xfId="223"/>
    <cellStyle name="Model" xfId="224"/>
    <cellStyle name="Mon　aire [0]_AR1194HP数" xfId="225"/>
    <cellStyle name="Mon　aire_AR1194MPL" xfId="226"/>
    <cellStyle name="Monšaire [0]_AR1194" xfId="227"/>
    <cellStyle name="Monšaire_AR1194" xfId="228"/>
    <cellStyle name="Moneda [0]_96 Risk" xfId="229"/>
    <cellStyle name="Moneda_96 Risk" xfId="230"/>
    <cellStyle name="Monétaire [0]_!!!GO" xfId="231"/>
    <cellStyle name="Monétaire_!!!GO" xfId="232"/>
    <cellStyle name="Mon閠aire [0]_!!!GO" xfId="233"/>
    <cellStyle name="Neutral" xfId="234"/>
    <cellStyle name="New Times Roman" xfId="235"/>
    <cellStyle name="no dec" xfId="236"/>
    <cellStyle name="no dec 2" xfId="237"/>
    <cellStyle name="Norm੎੎" xfId="238"/>
    <cellStyle name="Norma,_laroux_4_营业在建 (2)_E21" xfId="239"/>
    <cellStyle name="Normal - Style1" xfId="240"/>
    <cellStyle name="Normal 12" xfId="241"/>
    <cellStyle name="Normal 3" xfId="242"/>
    <cellStyle name="Normal 3 2" xfId="243"/>
    <cellStyle name="Note" xfId="244"/>
    <cellStyle name="ºó¼Ì³¬¼¶Á´½Ó" xfId="245"/>
    <cellStyle name="Output" xfId="246"/>
    <cellStyle name="Output Amounts" xfId="247"/>
    <cellStyle name="per.style" xfId="248"/>
    <cellStyle name="Percent" xfId="249"/>
    <cellStyle name="Percent [0]" xfId="250"/>
    <cellStyle name="Percent [00]" xfId="251"/>
    <cellStyle name="Percent [2]" xfId="252"/>
    <cellStyle name="Percent 2" xfId="253"/>
    <cellStyle name="PERCENTAGE" xfId="254"/>
    <cellStyle name="Pourcentage_pldt" xfId="255"/>
    <cellStyle name="Prefilled" xfId="256"/>
    <cellStyle name="pricing" xfId="257"/>
    <cellStyle name="PSChar" xfId="258"/>
    <cellStyle name="PSDate" xfId="259"/>
    <cellStyle name="PSDec" xfId="260"/>
    <cellStyle name="PSHeading" xfId="261"/>
    <cellStyle name="PSSpacer" xfId="262"/>
    <cellStyle name="RevList" xfId="263"/>
    <cellStyle name="Ricky" xfId="264"/>
    <cellStyle name="RowLevel_0" xfId="265"/>
    <cellStyle name="SAPBEXaggData" xfId="266"/>
    <cellStyle name="SAPBEXaggDataEmph" xfId="267"/>
    <cellStyle name="SAPBEXaggItem" xfId="268"/>
    <cellStyle name="SAPBEXaggItemX" xfId="269"/>
    <cellStyle name="SAPBEXchaText" xfId="270"/>
    <cellStyle name="SAPBEXexcBad7" xfId="271"/>
    <cellStyle name="SAPBEXexcBad8" xfId="272"/>
    <cellStyle name="SAPBEXexcBad9" xfId="273"/>
    <cellStyle name="SAPBEXexcCritical4" xfId="274"/>
    <cellStyle name="SAPBEXexcCritical5" xfId="275"/>
    <cellStyle name="SAPBEXexcCritical6" xfId="276"/>
    <cellStyle name="SAPBEXexcGood1" xfId="277"/>
    <cellStyle name="SAPBEXexcGood2" xfId="278"/>
    <cellStyle name="SAPBEXexcGood3" xfId="279"/>
    <cellStyle name="SAPBEXfilterDrill" xfId="280"/>
    <cellStyle name="SAPBEXfilterItem" xfId="281"/>
    <cellStyle name="SAPBEXfilterText" xfId="282"/>
    <cellStyle name="SAPBEXformats" xfId="283"/>
    <cellStyle name="SAPBEXheaderText" xfId="284"/>
    <cellStyle name="SAPBEXHLevel0" xfId="285"/>
    <cellStyle name="SAPBEXHLevel0X" xfId="286"/>
    <cellStyle name="SAPBEXHLevel1" xfId="287"/>
    <cellStyle name="SAPBEXHLevel1X" xfId="288"/>
    <cellStyle name="SAPBEXHLevel2" xfId="289"/>
    <cellStyle name="SAPBEXHLevel2X" xfId="290"/>
    <cellStyle name="SAPBEXHLevel3" xfId="291"/>
    <cellStyle name="SAPBEXHLevel3X" xfId="292"/>
    <cellStyle name="SAPBEXresData" xfId="293"/>
    <cellStyle name="SAPBEXresDataEmph" xfId="294"/>
    <cellStyle name="SAPBEXresItem" xfId="295"/>
    <cellStyle name="SAPBEXresItemX" xfId="296"/>
    <cellStyle name="SAPBEXstdData" xfId="297"/>
    <cellStyle name="SAPBEXstdDataEmph" xfId="298"/>
    <cellStyle name="SAPBEXstdItem" xfId="299"/>
    <cellStyle name="SAPBEXstdItemX" xfId="300"/>
    <cellStyle name="SAPBEXtitle" xfId="301"/>
    <cellStyle name="SAPBEXundefined" xfId="302"/>
    <cellStyle name="Sheet Head" xfId="303"/>
    <cellStyle name="sstot" xfId="304"/>
    <cellStyle name="STANDARD" xfId="305"/>
    <cellStyle name="style" xfId="306"/>
    <cellStyle name="style1" xfId="307"/>
    <cellStyle name="style2" xfId="308"/>
    <cellStyle name="subhead" xfId="309"/>
    <cellStyle name="Subtotal" xfId="310"/>
    <cellStyle name="Text Indent A" xfId="311"/>
    <cellStyle name="Text Indent B" xfId="312"/>
    <cellStyle name="Text Indent C" xfId="313"/>
    <cellStyle name="Times New Roman" xfId="314"/>
    <cellStyle name="Title" xfId="315"/>
    <cellStyle name="TJ" xfId="316"/>
    <cellStyle name="Total" xfId="317"/>
    <cellStyle name="Warning Text" xfId="318"/>
    <cellStyle name="wrap" xfId="319"/>
    <cellStyle name="百分比 2" xfId="320"/>
    <cellStyle name="捠壿_Region Orders (2)" xfId="321"/>
    <cellStyle name="编号" xfId="322"/>
    <cellStyle name="标题 1 4" xfId="323"/>
    <cellStyle name="标题 1 5" xfId="324"/>
    <cellStyle name="标题 2 4" xfId="325"/>
    <cellStyle name="标题 2 5" xfId="326"/>
    <cellStyle name="标题 3 4" xfId="327"/>
    <cellStyle name="标题 3 5" xfId="328"/>
    <cellStyle name="标题 4 2_3.2017全省支出" xfId="329"/>
    <cellStyle name="标题 4 5" xfId="330"/>
    <cellStyle name="标题 5_3.2017全省支出" xfId="331"/>
    <cellStyle name="标题 8" xfId="332"/>
    <cellStyle name="标题 8 2" xfId="333"/>
    <cellStyle name="标题1" xfId="334"/>
    <cellStyle name="標準_N403TS印刷用" xfId="335"/>
    <cellStyle name="表标题" xfId="336"/>
    <cellStyle name="部门" xfId="337"/>
    <cellStyle name="差 4" xfId="338"/>
    <cellStyle name="差_00省级(打印)" xfId="339"/>
    <cellStyle name="差_03昭通" xfId="340"/>
    <cellStyle name="差_05潍坊" xfId="341"/>
    <cellStyle name="差_05潍坊 2" xfId="342"/>
    <cellStyle name="差_0605石屏县" xfId="343"/>
    <cellStyle name="差_2006年33甘肃" xfId="344"/>
    <cellStyle name="差_2008经常性收入" xfId="345"/>
    <cellStyle name="差_2008年一般预算支出预计" xfId="346"/>
    <cellStyle name="差_2016年收支完成及2017年收支预算" xfId="347"/>
    <cellStyle name="差_530629_2006年县级财政报表附表" xfId="348"/>
    <cellStyle name="差_Book1_1" xfId="349"/>
    <cellStyle name="差_Book1_2" xfId="350"/>
    <cellStyle name="差_material report in Jul" xfId="351"/>
    <cellStyle name="差_Xl0000621" xfId="352"/>
    <cellStyle name="差_城建部门" xfId="353"/>
    <cellStyle name="差_城建部门 2" xfId="354"/>
    <cellStyle name="常规 10" xfId="355"/>
    <cellStyle name="常规 10_2017年常委会" xfId="356"/>
    <cellStyle name="常规 11" xfId="357"/>
    <cellStyle name="常规 13" xfId="358"/>
    <cellStyle name="常规 13_2017年常委会" xfId="359"/>
    <cellStyle name="常规 16_2016年结算与财力5.17" xfId="360"/>
    <cellStyle name="常规 17" xfId="361"/>
    <cellStyle name="常规 2" xfId="362"/>
    <cellStyle name="常规 2 15" xfId="363"/>
    <cellStyle name="常规 2 2 3" xfId="364"/>
    <cellStyle name="常规 23 2" xfId="365"/>
    <cellStyle name="常规 3_10政府采购预算表" xfId="366"/>
    <cellStyle name="常规 30" xfId="367"/>
    <cellStyle name="常规 32" xfId="368"/>
    <cellStyle name="常规 33" xfId="369"/>
    <cellStyle name="常规 34" xfId="370"/>
    <cellStyle name="常规 4" xfId="371"/>
    <cellStyle name="常规 6 3" xfId="372"/>
    <cellStyle name="常规_1、政府组成部门预算分析-基本支出" xfId="373"/>
    <cellStyle name="常规_12-29日省政府常务会议材料附件_人大附表-9-14" xfId="374"/>
    <cellStyle name="常规_2007基金预算" xfId="375"/>
    <cellStyle name="常规_2016年省本级社会保险基金收支预算表细化" xfId="376"/>
    <cellStyle name="常规_2018年常委会" xfId="377"/>
    <cellStyle name="常规_EE70A06373940074E0430A0804CB0074" xfId="378"/>
    <cellStyle name="常规_报告附表1-7（2011）_人大附表-9-14" xfId="379"/>
    <cellStyle name="常规_南召" xfId="380"/>
    <cellStyle name="常规_人大报告附表1-7（2013）_人大附表-9-14" xfId="381"/>
    <cellStyle name="常规_人大附表-9-14" xfId="382"/>
    <cellStyle name="常规_提供表" xfId="383"/>
    <cellStyle name="超级链接" xfId="384"/>
    <cellStyle name="超链接 4" xfId="385"/>
    <cellStyle name="分级显示行_1_13区汇总" xfId="386"/>
    <cellStyle name="分级显示列_1_Book1" xfId="387"/>
    <cellStyle name="公司标准表" xfId="388"/>
    <cellStyle name="归盒啦_95" xfId="389"/>
    <cellStyle name="好 4" xfId="390"/>
    <cellStyle name="好_00省级(打印)" xfId="391"/>
    <cellStyle name="好_03昭通" xfId="392"/>
    <cellStyle name="好_05潍坊" xfId="393"/>
    <cellStyle name="好_0605石屏县" xfId="394"/>
    <cellStyle name="好_2008经常性收入" xfId="395"/>
    <cellStyle name="好_2008年一般预算支出预计" xfId="396"/>
    <cellStyle name="好_530629_2006年县级财政报表附表" xfId="397"/>
    <cellStyle name="好_Book1_1" xfId="398"/>
    <cellStyle name="好_Book1_2" xfId="399"/>
    <cellStyle name="好_material report in Jul" xfId="400"/>
    <cellStyle name="好_Xl0000621" xfId="401"/>
    <cellStyle name="好_城建部门" xfId="402"/>
    <cellStyle name="好_城建部门 2" xfId="403"/>
    <cellStyle name="后继超级链接" xfId="404"/>
    <cellStyle name="后继超级链接 2" xfId="405"/>
    <cellStyle name="汇总 2" xfId="406"/>
    <cellStyle name="汇总 4" xfId="407"/>
    <cellStyle name="汇总 5" xfId="408"/>
    <cellStyle name="货币 2" xfId="409"/>
    <cellStyle name="貨幣[0]_cpu 整腳" xfId="410"/>
    <cellStyle name="计算 4" xfId="411"/>
    <cellStyle name="计算 5" xfId="412"/>
    <cellStyle name="检查单元格 4" xfId="413"/>
    <cellStyle name="借出原因" xfId="414"/>
    <cellStyle name="警告文本 4" xfId="415"/>
    <cellStyle name="链接单元格 4" xfId="416"/>
    <cellStyle name="霓付 [0]_ +Foil &amp; -FOIL &amp; PAPER" xfId="417"/>
    <cellStyle name="霓付_ +Foil &amp; -FOIL &amp; PAPER" xfId="418"/>
    <cellStyle name="烹拳 [0]_ +Foil &amp; -FOIL &amp; PAPER" xfId="419"/>
    <cellStyle name="烹拳_ +Foil &amp; -FOIL &amp; PAPER" xfId="420"/>
    <cellStyle name="千分位_ 白土" xfId="421"/>
    <cellStyle name="千位分隔 10" xfId="422"/>
    <cellStyle name="千位分隔 2 2" xfId="423"/>
    <cellStyle name="千位分隔[0] 2" xfId="424"/>
    <cellStyle name="千位分隔[0] 2 2" xfId="425"/>
    <cellStyle name="千位分隔[0] 2 2 2" xfId="426"/>
    <cellStyle name="千位分隔[0] 3" xfId="427"/>
    <cellStyle name="钎霖_!!!GO" xfId="428"/>
    <cellStyle name="强调 1" xfId="429"/>
    <cellStyle name="强调 2" xfId="430"/>
    <cellStyle name="强调 3" xfId="431"/>
    <cellStyle name="强调文字颜色 1 2" xfId="432"/>
    <cellStyle name="强调文字颜色 2 2" xfId="433"/>
    <cellStyle name="强调文字颜色 2 2_3.2017全省支出" xfId="434"/>
    <cellStyle name="强调文字颜色 3 2" xfId="435"/>
    <cellStyle name="强调文字颜色 3 2_3.2017全省支出" xfId="436"/>
    <cellStyle name="强调文字颜色 4 2_3.2017全省支出" xfId="437"/>
    <cellStyle name="强调文字颜色 4 4" xfId="438"/>
    <cellStyle name="强调文字颜色 6 2" xfId="439"/>
    <cellStyle name="强调文字颜色 6 2_3.2017全省支出" xfId="440"/>
    <cellStyle name="日期" xfId="441"/>
    <cellStyle name="商品名称" xfId="442"/>
    <cellStyle name="适中 4" xfId="443"/>
    <cellStyle name="输出 4" xfId="444"/>
    <cellStyle name="输出 5" xfId="445"/>
    <cellStyle name="输入 4" xfId="446"/>
    <cellStyle name="数量" xfId="447"/>
    <cellStyle name="数字" xfId="448"/>
    <cellStyle name="未定义" xfId="449"/>
    <cellStyle name="小数" xfId="450"/>
    <cellStyle name="已瀏覽過的超連結" xfId="451"/>
    <cellStyle name="백분율_HOBONG" xfId="452"/>
    <cellStyle name="昗弨_iACPU Summary" xfId="453"/>
    <cellStyle name="着色 1 2" xfId="454"/>
    <cellStyle name="着色 2 2" xfId="455"/>
    <cellStyle name="着色 3 2" xfId="456"/>
    <cellStyle name="着色 4 2" xfId="457"/>
    <cellStyle name="着色 5 2" xfId="458"/>
    <cellStyle name="着色 6 2" xfId="459"/>
    <cellStyle name="注释 4" xfId="460"/>
    <cellStyle name="资产" xfId="461"/>
    <cellStyle name="뷭?_BOOKSHIP" xfId="462"/>
    <cellStyle name="콤마 [0]_1202" xfId="463"/>
    <cellStyle name="콤마_1202" xfId="464"/>
    <cellStyle name="통화_1202" xfId="465"/>
    <cellStyle name="표준_(정보부문)월별인원계획" xfId="4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2" Type="http://schemas.openxmlformats.org/officeDocument/2006/relationships/styles" Target="styles.xml"/><Relationship Id="rId41" Type="http://schemas.openxmlformats.org/officeDocument/2006/relationships/sharedStrings" Target="sharedStrings.xml"/><Relationship Id="rId40" Type="http://schemas.openxmlformats.org/officeDocument/2006/relationships/theme" Target="theme/theme1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17.xml"/><Relationship Id="rId38" Type="http://schemas.openxmlformats.org/officeDocument/2006/relationships/externalLink" Target="externalLinks/externalLink16.xml"/><Relationship Id="rId37" Type="http://schemas.openxmlformats.org/officeDocument/2006/relationships/externalLink" Target="externalLinks/externalLink15.xml"/><Relationship Id="rId36" Type="http://schemas.openxmlformats.org/officeDocument/2006/relationships/externalLink" Target="externalLinks/externalLink14.xml"/><Relationship Id="rId35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11.xml"/><Relationship Id="rId32" Type="http://schemas.openxmlformats.org/officeDocument/2006/relationships/externalLink" Target="externalLinks/externalLink10.xml"/><Relationship Id="rId31" Type="http://schemas.openxmlformats.org/officeDocument/2006/relationships/externalLink" Target="externalLinks/externalLink9.xml"/><Relationship Id="rId30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7.xml"/><Relationship Id="rId28" Type="http://schemas.openxmlformats.org/officeDocument/2006/relationships/externalLink" Target="externalLinks/externalLink6.xml"/><Relationship Id="rId27" Type="http://schemas.openxmlformats.org/officeDocument/2006/relationships/externalLink" Target="externalLinks/externalLink5.xml"/><Relationship Id="rId26" Type="http://schemas.openxmlformats.org/officeDocument/2006/relationships/externalLink" Target="externalLinks/externalLink4.xml"/><Relationship Id="rId25" Type="http://schemas.openxmlformats.org/officeDocument/2006/relationships/externalLink" Target="externalLinks/externalLink3.xml"/><Relationship Id="rId24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ckup\&#25105;&#30340;&#25991;&#26723;\WeChat%20Files\nzkingqueen\Files\Documents%20and%20Settings\User\&#26700;&#38754;\&#35838;&#39064;\&#21382;&#24180;&#22269;&#23478;&#20915;&#31639;\1993-2002&#24180;&#22269;&#23478;&#25910;&#20837;&#27604;&#36739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13.131\&#22320;&#26041;&#22788;&#20027;&#26426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13.131\&#22320;&#26041;&#22788;&#20027;&#26426;\Documents%20and%20Settings\caiqiang\My%20Documents\&#21439;&#20065;&#36130;&#25919;&#22256;&#38590;&#27979;&#31639;&#26041;&#26696;\&#26041;&#26696;&#19977;&#31295;\&#26041;&#26696;&#20108;&#31295;\&#35774;&#22791;\&#21407;&#22987;\814\20%20&#36816;&#36755;&#20844;&#2149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30465;&#25253;&#20915;&#31639;\2021&#28246;&#21271;&#30465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.000\Desktop\&#25105;&#30340;&#20844;&#25991;&#21253;\&#36213;&#21746;&#36132;&#25991;&#20214;&#22841;\&#25253;&#3492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ckup\&#25105;&#30340;&#25991;&#26723;\WeChat%20Files\nzkingqueen\Files\2011&#24180;&#30456;&#20851;&#24037;&#20316;\2011&#24180;&#36716;&#31227;&#25903;&#20184;&#25552;&#21069;&#36890;&#30693;&#25968;\&#25552;&#21069;&#36890;&#30693;2011&#24180;&#36716;&#31227;&#25903;&#20184;\2010&#24180;&#39044;&#35745;&#25968;%20&#65288;&#35947;&#36130;&#39044;2010%2025&#21495;&#65289;\&#36130;&#25919;&#20379;&#20859;&#20154;&#21592;&#20449;&#24687;&#34920;\&#25945;&#32946;\&#27896;&#27700;&#22235;&#20013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11&#24180;&#30456;&#20851;&#24037;&#20316;\2011&#24180;&#36716;&#31227;&#25903;&#20184;&#25552;&#21069;&#36890;&#30693;&#25968;\&#25552;&#21069;&#36890;&#30693;2011&#24180;&#36716;&#31227;&#25903;&#20184;\2010&#24180;&#39044;&#35745;&#25968;%20&#65288;&#35947;&#36130;&#39044;2010%2025&#21495;&#65289;\&#36130;&#25919;&#20379;&#20859;&#20154;&#21592;&#20449;&#24687;&#34920;\&#25945;&#32946;\&#27896;&#27700;&#22235;&#20013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User\&#26700;&#38754;\&#35838;&#39064;\&#21382;&#24180;&#22269;&#23478;&#20915;&#31639;\1993-2002&#24180;&#22269;&#23478;&#25910;&#20837;&#27604;&#36739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40.0.13\&#20844;&#29992;&#36164;&#26009;\&#20154;&#20195;&#20250;&#39044;&#20915;&#31639;\2004&#24180;&#39044;&#31639;\1.19\Documents%20and%20Settings\zyd\My%20Documents\&#25105;&#30340;&#24037;&#20316;\&#37096;&#38376;&#39044;&#31639;\2004&#24180;\&#39044;&#31639;&#19968;&#19978;\&#23450;&#31295;\2004&#24180;&#39044;&#31639;&#25511;&#21046;&#25968;&#65288;&#19968;&#19979;&#65289;&#65288;&#25919;&#27861;&#22788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mary\&#33258;&#30001;&#20132;&#25442;&#21306;\&#30707;\&#37096;&#38376;&#25253;&#34920;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ckup\&#25105;&#30340;&#25991;&#26723;\WeChat%20Files\nzkingqueen\Files\Documents%20and%20Settings\User\&#26700;&#38754;\&#35838;&#39064;\&#26032;&#24314;&#25991;&#20214;&#22841;\&#35838;&#39064;&#3492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User\&#26700;&#38754;\&#35838;&#39064;\&#26032;&#24314;&#25991;&#20214;&#22841;\&#35838;&#39064;&#3492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ARKET\2000Project\National%20Flood%20Warning\&#39547;&#39532;&#24215;\&#36164;&#23457;\WINDOWS\TEMP\MP-97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"/>
      <sheetName val="P1012001"/>
      <sheetName val="13 铁路配件"/>
      <sheetName val="KKKKKKKK"/>
      <sheetName val="C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18原材料"/>
      <sheetName val="23产成品"/>
      <sheetName val="24在产品"/>
      <sheetName val="长期投资汇总表"/>
      <sheetName val="36其他长投"/>
      <sheetName val="固定资产汇总表"/>
      <sheetName val="41机器设备"/>
      <sheetName val="42车辆"/>
      <sheetName val="流动负债汇总表"/>
      <sheetName val="58应付帐"/>
      <sheetName val="59预收款"/>
      <sheetName val="61其他应付"/>
      <sheetName val="62应付工资"/>
      <sheetName val="63应付福利费"/>
      <sheetName val="64应交税金"/>
      <sheetName val="应付利润"/>
      <sheetName val="其他应交款"/>
      <sheetName val="67预提费"/>
      <sheetName val="长期负债汇总表"/>
      <sheetName val="71长期借款"/>
      <sheetName val="XL4Poppy"/>
      <sheetName val=""/>
      <sheetName val="20 运输公司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/>
      <sheetData sheetId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  <sheetName val="类型"/>
      <sheetName val="#REF"/>
      <sheetName val="eqpmad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业务处控数总表 (一下计算）"/>
      <sheetName val="省长专项改列预算统计(一下）"/>
      <sheetName val="hb梊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支出总表(单位)3"/>
      <sheetName val="支出总表(科目)4"/>
      <sheetName val="支出分类汇总6"/>
      <sheetName val="支出分类汇总7"/>
      <sheetName val="Sheet1"/>
      <sheetName val="Sheet2"/>
      <sheetName val="Sheet3"/>
      <sheetName val="ú_xls_封面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国家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国家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]Sheet3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Mp-team 1"/>
      <sheetName val="Mp-team 3"/>
      <sheetName val="xxxxxx"/>
      <sheetName val="Mp-team 2"/>
      <sheetName val="Mp-team 4"/>
      <sheetName val="Mp-Automation College "/>
      <sheetName val="Mp-Project&amp;A.C.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workbookViewId="0">
      <selection activeCell="B16" sqref="B16"/>
    </sheetView>
  </sheetViews>
  <sheetFormatPr defaultColWidth="9" defaultRowHeight="13.5" outlineLevelCol="5"/>
  <cols>
    <col min="1" max="1" width="21.5" customWidth="1"/>
    <col min="2" max="4" width="17.375" customWidth="1"/>
    <col min="5" max="5" width="13.25" customWidth="1"/>
    <col min="6" max="6" width="11.625" customWidth="1"/>
  </cols>
  <sheetData>
    <row r="1" ht="14.25" spans="1:6">
      <c r="A1" s="302" t="s">
        <v>0</v>
      </c>
    </row>
    <row r="2" ht="22.5" spans="1:6">
      <c r="A2" s="303" t="s">
        <v>1</v>
      </c>
      <c r="B2" s="303"/>
      <c r="C2" s="303"/>
      <c r="D2" s="303"/>
      <c r="E2" s="303"/>
      <c r="F2" s="303"/>
    </row>
    <row r="3" ht="15" spans="1:6">
      <c r="F3" s="304" t="s">
        <v>2</v>
      </c>
    </row>
    <row r="4" ht="30" customHeight="1" spans="1:6">
      <c r="A4" s="305" t="s">
        <v>3</v>
      </c>
      <c r="B4" s="306" t="s">
        <v>4</v>
      </c>
      <c r="C4" s="306" t="s">
        <v>5</v>
      </c>
      <c r="D4" s="307" t="s">
        <v>6</v>
      </c>
      <c r="E4" s="306" t="s">
        <v>7</v>
      </c>
      <c r="F4" s="307" t="s">
        <v>8</v>
      </c>
    </row>
    <row r="5" ht="30" customHeight="1" spans="1:6">
      <c r="A5" s="308"/>
      <c r="B5" s="309" t="s">
        <v>9</v>
      </c>
      <c r="C5" s="309" t="s">
        <v>10</v>
      </c>
      <c r="D5" s="310"/>
      <c r="E5" s="309" t="s">
        <v>11</v>
      </c>
      <c r="F5" s="310"/>
    </row>
    <row r="6" ht="30" customHeight="1" spans="1:6">
      <c r="A6" s="311" t="s">
        <v>12</v>
      </c>
      <c r="B6" s="312">
        <v>73400</v>
      </c>
      <c r="C6" s="312">
        <v>68526</v>
      </c>
      <c r="D6" s="312">
        <v>7.1</v>
      </c>
      <c r="E6" s="312">
        <v>4874</v>
      </c>
      <c r="F6" s="313"/>
    </row>
    <row r="7" ht="30" customHeight="1" spans="1:6">
      <c r="A7" s="314" t="s">
        <v>13</v>
      </c>
      <c r="B7" s="315">
        <v>39400</v>
      </c>
      <c r="C7" s="315">
        <v>38556</v>
      </c>
      <c r="D7" s="315">
        <v>2.2</v>
      </c>
      <c r="E7" s="315">
        <v>844</v>
      </c>
      <c r="F7" s="316"/>
    </row>
    <row r="8" ht="30" customHeight="1" spans="1:6">
      <c r="A8" s="314" t="s">
        <v>14</v>
      </c>
      <c r="B8" s="315">
        <v>34000</v>
      </c>
      <c r="C8" s="315">
        <v>29970</v>
      </c>
      <c r="D8" s="315">
        <v>13.4</v>
      </c>
      <c r="E8" s="315">
        <v>4030</v>
      </c>
      <c r="F8" s="316"/>
    </row>
    <row r="9" ht="30" customHeight="1" spans="1:6">
      <c r="A9" s="314" t="s">
        <v>15</v>
      </c>
      <c r="B9" s="315">
        <v>51400</v>
      </c>
      <c r="C9" s="315">
        <v>44984</v>
      </c>
      <c r="D9" s="315">
        <v>14.3</v>
      </c>
      <c r="E9" s="315">
        <v>6416</v>
      </c>
      <c r="F9" s="316"/>
    </row>
    <row r="10" ht="30" customHeight="1" spans="1:6">
      <c r="A10" s="314" t="s">
        <v>13</v>
      </c>
      <c r="B10" s="315">
        <v>17400</v>
      </c>
      <c r="C10" s="315">
        <v>15182</v>
      </c>
      <c r="D10" s="315">
        <v>14.6</v>
      </c>
      <c r="E10" s="315">
        <v>2218</v>
      </c>
      <c r="F10" s="316"/>
    </row>
    <row r="11" ht="30" customHeight="1" spans="1:6">
      <c r="A11" s="314" t="s">
        <v>14</v>
      </c>
      <c r="B11" s="315">
        <v>34000</v>
      </c>
      <c r="C11" s="315">
        <v>29802</v>
      </c>
      <c r="D11" s="315">
        <v>14.1</v>
      </c>
      <c r="E11" s="315">
        <v>4198</v>
      </c>
      <c r="F11" s="316"/>
    </row>
    <row r="12" ht="30" customHeight="1" spans="1:6">
      <c r="A12" s="314" t="s">
        <v>16</v>
      </c>
      <c r="B12" s="315">
        <v>22000</v>
      </c>
      <c r="C12" s="315">
        <v>23542</v>
      </c>
      <c r="D12" s="315">
        <v>-6.5</v>
      </c>
      <c r="E12" s="315">
        <v>-1542</v>
      </c>
      <c r="F12" s="316"/>
    </row>
    <row r="13" ht="30" customHeight="1" spans="1:6">
      <c r="A13" s="314" t="s">
        <v>13</v>
      </c>
      <c r="B13" s="315">
        <v>22000</v>
      </c>
      <c r="C13" s="315">
        <v>23374</v>
      </c>
      <c r="D13" s="315">
        <v>-5.9</v>
      </c>
      <c r="E13" s="315">
        <v>-1374</v>
      </c>
      <c r="F13" s="316"/>
    </row>
    <row r="14" ht="30" customHeight="1" spans="1:6">
      <c r="A14" s="314" t="s">
        <v>14</v>
      </c>
      <c r="B14" s="315"/>
      <c r="C14" s="315">
        <v>168</v>
      </c>
      <c r="D14" s="315">
        <v>-100</v>
      </c>
      <c r="E14" s="315">
        <v>-168</v>
      </c>
      <c r="F14" s="316"/>
    </row>
    <row r="15" ht="14.25" spans="1:6">
      <c r="A15" s="317"/>
      <c r="B15" s="318"/>
      <c r="C15" s="318"/>
      <c r="D15" s="318"/>
      <c r="E15" s="318"/>
      <c r="F15" s="319"/>
    </row>
    <row r="16" ht="14.25" spans="1:6">
      <c r="A16" s="317"/>
      <c r="B16" s="318"/>
      <c r="C16" s="318"/>
      <c r="D16" s="318"/>
      <c r="E16" s="318"/>
      <c r="F16" s="319"/>
    </row>
    <row r="17" ht="14.25" spans="1:6">
      <c r="A17" s="317"/>
      <c r="B17" s="318"/>
      <c r="C17" s="318"/>
      <c r="D17" s="318"/>
      <c r="E17" s="318"/>
      <c r="F17" s="319"/>
    </row>
    <row r="18" ht="14.25" spans="1:6">
      <c r="A18" s="317"/>
      <c r="B18" s="318"/>
      <c r="C18" s="318"/>
      <c r="D18" s="318"/>
      <c r="E18" s="318"/>
      <c r="F18" s="319"/>
    </row>
    <row r="19" ht="14.25" spans="1:6">
      <c r="A19" s="317"/>
      <c r="B19" s="318"/>
      <c r="C19" s="318"/>
      <c r="D19" s="318"/>
      <c r="E19" s="318"/>
      <c r="F19" s="319"/>
    </row>
    <row r="20" ht="14.25" spans="1:6">
      <c r="A20" s="317"/>
      <c r="B20" s="318"/>
      <c r="C20" s="318"/>
      <c r="D20" s="318"/>
      <c r="E20" s="320"/>
      <c r="F20" s="319"/>
    </row>
    <row r="21" ht="14.25" spans="1:6">
      <c r="A21" s="317"/>
      <c r="B21" s="318"/>
      <c r="C21" s="318"/>
      <c r="D21" s="318"/>
      <c r="E21" s="318"/>
      <c r="F21" s="319"/>
    </row>
    <row r="22" ht="14.25" spans="1:6">
      <c r="A22" s="317"/>
      <c r="B22" s="318"/>
      <c r="C22" s="318"/>
      <c r="D22" s="318"/>
      <c r="E22" s="318"/>
      <c r="F22" s="319"/>
    </row>
    <row r="23" ht="14.25" spans="1:6">
      <c r="A23" s="317"/>
      <c r="B23" s="318"/>
      <c r="C23" s="318"/>
      <c r="D23" s="318"/>
      <c r="E23" s="318"/>
      <c r="F23" s="319"/>
    </row>
    <row r="24" ht="14.25" spans="1:6">
      <c r="A24" s="317"/>
      <c r="B24" s="320"/>
      <c r="C24" s="320"/>
      <c r="D24" s="320"/>
      <c r="E24" s="320"/>
      <c r="F24" s="319"/>
    </row>
    <row r="25" ht="14.25" spans="1:6">
      <c r="A25" s="317"/>
      <c r="B25" s="318"/>
      <c r="C25" s="318"/>
      <c r="D25" s="318"/>
      <c r="E25" s="318"/>
      <c r="F25" s="319"/>
    </row>
    <row r="26" ht="14.25" spans="1:6">
      <c r="A26" s="317"/>
      <c r="B26" s="318"/>
      <c r="C26" s="318"/>
      <c r="D26" s="318"/>
      <c r="E26" s="318"/>
      <c r="F26" s="319"/>
    </row>
    <row r="27" ht="14.25" spans="1:6">
      <c r="A27" s="317"/>
      <c r="B27" s="318"/>
      <c r="C27" s="318"/>
      <c r="D27" s="318"/>
      <c r="E27" s="318"/>
      <c r="F27" s="319"/>
    </row>
    <row r="28" ht="14.25" spans="1:6">
      <c r="A28" s="317"/>
      <c r="B28" s="321"/>
      <c r="C28" s="321"/>
      <c r="D28" s="322"/>
      <c r="E28" s="321"/>
      <c r="F28" s="319"/>
    </row>
    <row r="29" spans="1:6">
      <c r="A29" s="323"/>
    </row>
  </sheetData>
  <mergeCells count="4">
    <mergeCell ref="A2:F2"/>
    <mergeCell ref="A4:A5"/>
    <mergeCell ref="D4:D5"/>
    <mergeCell ref="F4:F5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J2" sqref="J2"/>
    </sheetView>
  </sheetViews>
  <sheetFormatPr defaultColWidth="9" defaultRowHeight="14.25" outlineLevelRow="7" outlineLevelCol="5"/>
  <cols>
    <col min="1" max="1" width="23" style="173" customWidth="1"/>
    <col min="2" max="6" width="14.625" style="173" customWidth="1"/>
    <col min="7" max="16384" width="9" style="173"/>
  </cols>
  <sheetData>
    <row r="1" ht="21.75" customHeight="1" spans="1:6">
      <c r="A1" s="98" t="s">
        <v>1169</v>
      </c>
    </row>
    <row r="2" ht="44.25" customHeight="1" spans="1:6">
      <c r="A2" s="174" t="s">
        <v>1170</v>
      </c>
      <c r="B2" s="174"/>
      <c r="C2" s="174"/>
      <c r="D2" s="174"/>
      <c r="E2" s="174"/>
      <c r="F2" s="174"/>
    </row>
    <row r="3" ht="24.75" customHeight="1" spans="1:6">
      <c r="F3" s="175" t="s">
        <v>2</v>
      </c>
    </row>
    <row r="4" ht="50.1" customHeight="1" spans="1:6">
      <c r="A4" s="176" t="s">
        <v>3</v>
      </c>
      <c r="B4" s="177" t="s">
        <v>1161</v>
      </c>
      <c r="C4" s="177" t="s">
        <v>1171</v>
      </c>
      <c r="D4" s="177" t="s">
        <v>6</v>
      </c>
      <c r="E4" s="177" t="s">
        <v>1172</v>
      </c>
      <c r="F4" s="177" t="s">
        <v>8</v>
      </c>
    </row>
    <row r="5" ht="50.1" customHeight="1" spans="1:6">
      <c r="A5" s="178" t="s">
        <v>1173</v>
      </c>
      <c r="B5" s="179">
        <v>39400</v>
      </c>
      <c r="C5" s="179">
        <f>SUM(C6:C7)</f>
        <v>38555</v>
      </c>
      <c r="D5" s="180">
        <v>2.2</v>
      </c>
      <c r="E5" s="178">
        <f>B5-C5</f>
        <v>845</v>
      </c>
      <c r="F5" s="176"/>
    </row>
    <row r="6" ht="50.1" customHeight="1" spans="1:6">
      <c r="A6" s="181" t="s">
        <v>1174</v>
      </c>
      <c r="B6" s="176">
        <v>17400</v>
      </c>
      <c r="C6" s="176">
        <v>15181</v>
      </c>
      <c r="D6" s="182">
        <v>14.6</v>
      </c>
      <c r="E6" s="176">
        <f>B6-C6</f>
        <v>2219</v>
      </c>
      <c r="F6" s="181"/>
    </row>
    <row r="7" ht="50.1" customHeight="1" spans="1:6">
      <c r="A7" s="181" t="s">
        <v>1175</v>
      </c>
      <c r="B7" s="176">
        <v>22000</v>
      </c>
      <c r="C7" s="176">
        <v>23374</v>
      </c>
      <c r="D7" s="182">
        <f>(B7-C7)/C7*100</f>
        <v>-5.87832634551211</v>
      </c>
      <c r="E7" s="176">
        <f>B7-C7</f>
        <v>-1374</v>
      </c>
      <c r="F7" s="181"/>
    </row>
    <row r="8" ht="27.95" hidden="1" customHeight="1" spans="1:6">
      <c r="A8" s="181" t="s">
        <v>1176</v>
      </c>
      <c r="B8" s="181"/>
      <c r="C8" s="181"/>
      <c r="D8" s="183"/>
      <c r="E8" s="181"/>
      <c r="F8" s="181"/>
    </row>
  </sheetData>
  <mergeCells count="1">
    <mergeCell ref="A2:F2"/>
  </mergeCells>
  <printOptions horizontalCentered="1"/>
  <pageMargins left="0.354330708661417" right="0.15748031496063" top="0.984251968503937" bottom="0.984251968503937" header="0.511811023622047" footer="0.511811023622047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"/>
  <sheetViews>
    <sheetView workbookViewId="0">
      <selection activeCell="A1" sqref="A1"/>
    </sheetView>
  </sheetViews>
  <sheetFormatPr defaultColWidth="9" defaultRowHeight="13.5" outlineLevelCol="1"/>
  <cols>
    <col min="1" max="1" width="56.375" customWidth="1"/>
    <col min="2" max="2" width="30.125" customWidth="1"/>
  </cols>
  <sheetData>
    <row r="1" ht="22.5" spans="1:2">
      <c r="A1" s="67" t="s">
        <v>1177</v>
      </c>
      <c r="B1" s="68"/>
    </row>
    <row r="2" ht="22.5" spans="1:2">
      <c r="A2" s="69" t="s">
        <v>1178</v>
      </c>
      <c r="B2" s="69"/>
    </row>
    <row r="3" ht="37.5" customHeight="1" spans="1:2">
      <c r="A3" s="158"/>
      <c r="B3" s="159" t="s">
        <v>2</v>
      </c>
    </row>
    <row r="4" ht="19.5" customHeight="1" spans="1:2">
      <c r="A4" s="160" t="s">
        <v>3</v>
      </c>
      <c r="B4" s="161" t="s">
        <v>1179</v>
      </c>
    </row>
    <row r="5" ht="18.75" customHeight="1" spans="1:2">
      <c r="A5" s="162"/>
      <c r="B5" s="163"/>
    </row>
    <row r="6" ht="35.1" customHeight="1" spans="1:2">
      <c r="A6" s="164" t="s">
        <v>1180</v>
      </c>
      <c r="B6" s="165">
        <f>B7</f>
        <v>0</v>
      </c>
    </row>
    <row r="7" ht="35.1" customHeight="1" spans="1:2">
      <c r="A7" s="166" t="s">
        <v>1181</v>
      </c>
      <c r="B7" s="74"/>
    </row>
    <row r="8" ht="35.1" customHeight="1" spans="1:2">
      <c r="A8" s="164" t="s">
        <v>1182</v>
      </c>
      <c r="B8" s="165">
        <f>SUM(B9:B9)</f>
        <v>7678</v>
      </c>
    </row>
    <row r="9" ht="35.1" customHeight="1" spans="1:2">
      <c r="A9" s="167" t="s">
        <v>1183</v>
      </c>
      <c r="B9" s="74">
        <v>7678</v>
      </c>
    </row>
    <row r="10" ht="35.1" customHeight="1" spans="1:2">
      <c r="A10" s="164" t="s">
        <v>1184</v>
      </c>
      <c r="B10" s="165">
        <f>SUM(B11:B11)</f>
        <v>0</v>
      </c>
    </row>
    <row r="11" ht="35.1" customHeight="1" spans="1:2">
      <c r="A11" s="168" t="s">
        <v>1185</v>
      </c>
      <c r="B11" s="74"/>
    </row>
    <row r="12" ht="35.1" customHeight="1" spans="1:2">
      <c r="A12" s="169" t="s">
        <v>1186</v>
      </c>
      <c r="B12" s="165">
        <f>SUM(B13)</f>
        <v>226</v>
      </c>
    </row>
    <row r="13" ht="35.1" customHeight="1" spans="1:2">
      <c r="A13" s="167" t="s">
        <v>1187</v>
      </c>
      <c r="B13" s="74">
        <v>226</v>
      </c>
    </row>
    <row r="14" ht="35.1" customHeight="1" spans="1:2">
      <c r="A14" s="169" t="s">
        <v>1188</v>
      </c>
      <c r="B14" s="165">
        <f>SUM(B15)</f>
        <v>134</v>
      </c>
    </row>
    <row r="15" ht="35.1" customHeight="1" spans="1:2">
      <c r="A15" s="170" t="s">
        <v>1189</v>
      </c>
      <c r="B15" s="74">
        <v>134</v>
      </c>
    </row>
    <row r="16" ht="35.1" customHeight="1" spans="1:2">
      <c r="A16" s="169"/>
      <c r="B16" s="74"/>
    </row>
    <row r="17" ht="35.1" customHeight="1" spans="1:2">
      <c r="A17" s="171" t="s">
        <v>1190</v>
      </c>
      <c r="B17" s="172">
        <f>SUM(B6,B8,B10,B12,B14)</f>
        <v>8038</v>
      </c>
    </row>
  </sheetData>
  <mergeCells count="3">
    <mergeCell ref="A2:B2"/>
    <mergeCell ref="A4:A5"/>
    <mergeCell ref="B4:B5"/>
  </mergeCells>
  <pageMargins left="0.905511811023622" right="0.708661417322835" top="0.551181102362205" bottom="0.551181102362205" header="0.31496062992126" footer="0.31496062992126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F29" sqref="F29"/>
    </sheetView>
  </sheetViews>
  <sheetFormatPr defaultColWidth="9" defaultRowHeight="13.5" outlineLevelCol="2"/>
  <cols>
    <col min="1" max="1" width="30.625" customWidth="1"/>
    <col min="2" max="3" width="23.75" customWidth="1"/>
  </cols>
  <sheetData>
    <row r="1" ht="18.75" spans="1:3">
      <c r="A1" s="151" t="s">
        <v>1191</v>
      </c>
      <c r="B1" s="152"/>
      <c r="C1" s="152"/>
    </row>
    <row r="2" ht="22.5" spans="1:3">
      <c r="A2" s="153" t="s">
        <v>1192</v>
      </c>
      <c r="B2" s="153"/>
      <c r="C2" s="153"/>
    </row>
    <row r="3" spans="1:3">
      <c r="A3" s="152"/>
      <c r="B3" s="152"/>
      <c r="C3" s="152" t="s">
        <v>1193</v>
      </c>
    </row>
    <row r="4" ht="26.25" customHeight="1" spans="1:3">
      <c r="A4" s="154" t="s">
        <v>3</v>
      </c>
      <c r="B4" s="154" t="s">
        <v>9</v>
      </c>
      <c r="C4" s="154" t="s">
        <v>8</v>
      </c>
    </row>
    <row r="5" ht="26.25" customHeight="1" spans="1:3">
      <c r="A5" s="154" t="s">
        <v>1194</v>
      </c>
      <c r="B5" s="154">
        <v>143297</v>
      </c>
      <c r="C5" s="155"/>
    </row>
    <row r="6" ht="33" customHeight="1" spans="1:3">
      <c r="A6" s="156" t="s">
        <v>1195</v>
      </c>
      <c r="B6" s="155">
        <v>136100</v>
      </c>
      <c r="C6" s="155"/>
    </row>
    <row r="7" ht="33" customHeight="1" spans="1:3">
      <c r="A7" s="157" t="s">
        <v>1196</v>
      </c>
      <c r="B7" s="155"/>
      <c r="C7" s="155"/>
    </row>
    <row r="8" ht="33" customHeight="1" spans="1:3">
      <c r="A8" s="157" t="s">
        <v>1197</v>
      </c>
      <c r="B8" s="155">
        <v>135500</v>
      </c>
      <c r="C8" s="155"/>
    </row>
    <row r="9" ht="33" customHeight="1" spans="1:3">
      <c r="A9" s="157" t="s">
        <v>1198</v>
      </c>
      <c r="B9" s="155"/>
      <c r="C9" s="155"/>
    </row>
    <row r="10" ht="33" customHeight="1" spans="1:3">
      <c r="A10" s="157" t="s">
        <v>1199</v>
      </c>
      <c r="B10" s="155">
        <v>600</v>
      </c>
      <c r="C10" s="155"/>
    </row>
    <row r="11" ht="33" customHeight="1" spans="1:3">
      <c r="A11" s="157" t="s">
        <v>1200</v>
      </c>
      <c r="B11" s="155"/>
      <c r="C11" s="155"/>
    </row>
    <row r="12" ht="33" customHeight="1" spans="1:3">
      <c r="A12" s="157" t="s">
        <v>1201</v>
      </c>
      <c r="B12" s="155"/>
      <c r="C12" s="155"/>
    </row>
    <row r="13" ht="33" customHeight="1" spans="1:3">
      <c r="A13" s="156" t="s">
        <v>1202</v>
      </c>
      <c r="B13" s="155">
        <v>7197</v>
      </c>
      <c r="C13" s="155"/>
    </row>
  </sheetData>
  <mergeCells count="1">
    <mergeCell ref="A2:C2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showZeros="0" workbookViewId="0">
      <selection activeCell="A1" sqref="A1"/>
    </sheetView>
  </sheetViews>
  <sheetFormatPr defaultColWidth="9" defaultRowHeight="21" customHeight="1" outlineLevelCol="3"/>
  <cols>
    <col min="1" max="1" width="30" style="132" customWidth="1"/>
    <col min="2" max="2" width="14.5" style="132" customWidth="1"/>
    <col min="3" max="3" width="14.25" style="132" customWidth="1"/>
    <col min="4" max="4" width="15" style="132" customWidth="1"/>
    <col min="5" max="16384" width="9" style="132"/>
  </cols>
  <sheetData>
    <row r="1" customHeight="1" spans="1:4">
      <c r="A1" s="133" t="s">
        <v>1203</v>
      </c>
    </row>
    <row r="2" s="131" customFormat="1" ht="52.5" customHeight="1" spans="1:4">
      <c r="A2" s="134" t="s">
        <v>1204</v>
      </c>
      <c r="B2" s="134"/>
      <c r="C2" s="134"/>
      <c r="D2" s="134"/>
    </row>
    <row r="3" s="131" customFormat="1" ht="24" customHeight="1" spans="1:4">
      <c r="A3" s="135"/>
      <c r="B3" s="135"/>
      <c r="C3" s="135"/>
      <c r="D3" s="136" t="s">
        <v>2</v>
      </c>
    </row>
    <row r="4" s="131" customFormat="1" ht="46.5" customHeight="1" spans="1:4">
      <c r="A4" s="137" t="s">
        <v>3</v>
      </c>
      <c r="B4" s="138" t="s">
        <v>1205</v>
      </c>
      <c r="C4" s="138" t="s">
        <v>1161</v>
      </c>
      <c r="D4" s="139" t="s">
        <v>1206</v>
      </c>
    </row>
    <row r="5" ht="24" customHeight="1" spans="1:4">
      <c r="A5" s="140" t="s">
        <v>1207</v>
      </c>
      <c r="B5" s="141">
        <v>63856</v>
      </c>
      <c r="C5" s="141">
        <v>110000</v>
      </c>
      <c r="D5" s="142">
        <f>C5/B5*100</f>
        <v>172.262590829366</v>
      </c>
    </row>
    <row r="6" ht="24" customHeight="1" spans="1:4">
      <c r="A6" s="143" t="s">
        <v>1208</v>
      </c>
      <c r="B6" s="141">
        <v>605</v>
      </c>
      <c r="C6" s="141">
        <v>1200</v>
      </c>
      <c r="D6" s="142">
        <f>C6/B6*100</f>
        <v>198.347107438017</v>
      </c>
    </row>
    <row r="7" ht="24" customHeight="1" spans="1:4">
      <c r="A7" s="144"/>
      <c r="B7" s="141"/>
      <c r="C7" s="141"/>
      <c r="D7" s="145"/>
    </row>
    <row r="8" ht="24" customHeight="1" spans="1:4">
      <c r="A8" s="144"/>
      <c r="B8" s="141"/>
      <c r="C8" s="141"/>
      <c r="D8" s="145"/>
    </row>
    <row r="9" ht="24" customHeight="1" spans="1:4">
      <c r="A9" s="144"/>
      <c r="B9" s="141"/>
      <c r="C9" s="141"/>
      <c r="D9" s="145"/>
    </row>
    <row r="10" ht="24" customHeight="1" spans="1:4">
      <c r="A10" s="144"/>
      <c r="B10" s="141"/>
      <c r="C10" s="141"/>
      <c r="D10" s="145"/>
    </row>
    <row r="11" ht="24" customHeight="1" spans="1:4">
      <c r="A11" s="146"/>
      <c r="B11" s="141"/>
      <c r="C11" s="141"/>
      <c r="D11" s="145"/>
    </row>
    <row r="12" ht="24" customHeight="1" spans="1:4">
      <c r="A12" s="147"/>
      <c r="B12" s="148"/>
      <c r="C12" s="149"/>
      <c r="D12" s="145"/>
    </row>
    <row r="13" ht="24" customHeight="1" spans="1:4">
      <c r="A13" s="138" t="s">
        <v>1209</v>
      </c>
      <c r="B13" s="150">
        <f>SUM(B5:B12)</f>
        <v>64461</v>
      </c>
      <c r="C13" s="150">
        <f>SUM(C5:C12)</f>
        <v>111200</v>
      </c>
      <c r="D13" s="11">
        <f>C13/B13*100</f>
        <v>172.507407579777</v>
      </c>
    </row>
  </sheetData>
  <mergeCells count="1">
    <mergeCell ref="A2:D2"/>
  </mergeCells>
  <printOptions horizontalCentered="1"/>
  <pageMargins left="0.748031496062992" right="0.748031496062992" top="0.94488188976378" bottom="0.94488188976378" header="0.31496062992126" footer="0.31496062992126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T40"/>
  <sheetViews>
    <sheetView showZeros="0" workbookViewId="0">
      <selection activeCell="A1" sqref="A1"/>
    </sheetView>
  </sheetViews>
  <sheetFormatPr defaultColWidth="9" defaultRowHeight="19.5" customHeight="1"/>
  <cols>
    <col min="1" max="1" width="54.25" style="96" customWidth="1"/>
    <col min="2" max="2" width="13.5" style="96" customWidth="1"/>
    <col min="3" max="3" width="12.25" style="97" customWidth="1"/>
    <col min="4" max="4" width="11.625" style="97" customWidth="1"/>
    <col min="5" max="5" width="13.625" style="97" customWidth="1"/>
    <col min="6" max="16384" width="9" style="96"/>
  </cols>
  <sheetData>
    <row r="1" ht="20.1" customHeight="1" spans="1:98">
      <c r="A1" s="98" t="s">
        <v>1210</v>
      </c>
      <c r="B1" s="99"/>
    </row>
    <row r="2" s="95" customFormat="1" ht="25.5" customHeight="1" spans="1:98">
      <c r="A2" s="100" t="s">
        <v>1211</v>
      </c>
      <c r="B2" s="100"/>
      <c r="C2" s="100"/>
      <c r="D2" s="100"/>
      <c r="E2" s="100"/>
    </row>
    <row r="3" ht="20.1" customHeight="1" spans="1:98">
      <c r="A3" s="101"/>
      <c r="B3" s="101"/>
      <c r="C3" s="89"/>
      <c r="D3" s="89"/>
      <c r="E3" s="102" t="s">
        <v>2</v>
      </c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  <c r="BM3" s="103"/>
      <c r="BN3" s="103"/>
      <c r="BO3" s="103"/>
      <c r="BP3" s="103"/>
      <c r="BQ3" s="103"/>
      <c r="BR3" s="103"/>
      <c r="BS3" s="103"/>
      <c r="BT3" s="103"/>
      <c r="BU3" s="103"/>
      <c r="BV3" s="103"/>
      <c r="BW3" s="103"/>
      <c r="BX3" s="103"/>
      <c r="BY3" s="103"/>
      <c r="BZ3" s="103"/>
      <c r="CA3" s="103"/>
      <c r="CB3" s="103"/>
      <c r="CC3" s="103"/>
      <c r="CD3" s="103"/>
      <c r="CE3" s="103"/>
      <c r="CF3" s="103"/>
      <c r="CG3" s="103"/>
      <c r="CH3" s="103"/>
      <c r="CI3" s="103"/>
      <c r="CJ3" s="103"/>
      <c r="CK3" s="103"/>
      <c r="CL3" s="103"/>
      <c r="CM3" s="103"/>
      <c r="CN3" s="103"/>
      <c r="CO3" s="103"/>
      <c r="CP3" s="103"/>
      <c r="CQ3" s="103"/>
      <c r="CR3" s="103"/>
      <c r="CS3" s="103"/>
      <c r="CT3" s="103"/>
    </row>
    <row r="4" ht="30.75" customHeight="1" spans="1:98">
      <c r="A4" s="104" t="s">
        <v>3</v>
      </c>
      <c r="B4" s="105" t="s">
        <v>1013</v>
      </c>
      <c r="C4" s="106" t="s">
        <v>1212</v>
      </c>
      <c r="D4" s="107" t="s">
        <v>1213</v>
      </c>
      <c r="E4" s="106" t="s">
        <v>1214</v>
      </c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</row>
    <row r="5" ht="24.95" customHeight="1" spans="1:98">
      <c r="A5" s="108" t="s">
        <v>1215</v>
      </c>
      <c r="B5" s="109">
        <f>SUM(C5:D5)</f>
        <v>109238</v>
      </c>
      <c r="C5" s="109">
        <f>SUM(C6,C9,C12,C27,C30,C34)</f>
        <v>101334</v>
      </c>
      <c r="D5" s="109">
        <f>SUM(D6,D9,D12,D27,D30,D34)</f>
        <v>7904</v>
      </c>
      <c r="E5" s="110"/>
    </row>
    <row r="6" ht="24.95" customHeight="1" spans="1:98">
      <c r="A6" s="111" t="s">
        <v>1216</v>
      </c>
      <c r="B6" s="112"/>
      <c r="C6" s="113"/>
      <c r="D6" s="112"/>
      <c r="E6" s="114"/>
    </row>
    <row r="7" ht="24.95" customHeight="1" spans="1:98">
      <c r="A7" s="115" t="s">
        <v>1217</v>
      </c>
      <c r="B7" s="112"/>
      <c r="C7" s="113"/>
      <c r="D7" s="112">
        <f>SUM(D8:D8)</f>
        <v>0</v>
      </c>
      <c r="E7" s="114"/>
    </row>
    <row r="8" ht="24.95" customHeight="1" spans="1:98">
      <c r="A8" s="115" t="s">
        <v>1218</v>
      </c>
      <c r="B8" s="116"/>
      <c r="C8" s="113"/>
      <c r="D8" s="116">
        <v>0</v>
      </c>
      <c r="E8" s="114"/>
    </row>
    <row r="9" ht="24.95" customHeight="1" spans="1:98">
      <c r="A9" s="111" t="s">
        <v>1219</v>
      </c>
      <c r="B9" s="112">
        <v>7678</v>
      </c>
      <c r="C9" s="113"/>
      <c r="D9" s="116">
        <v>7678</v>
      </c>
      <c r="E9" s="114"/>
    </row>
    <row r="10" ht="24.95" customHeight="1" spans="1:98">
      <c r="A10" s="115" t="s">
        <v>1220</v>
      </c>
      <c r="B10" s="112">
        <v>3266</v>
      </c>
      <c r="C10" s="113"/>
      <c r="D10" s="116">
        <v>3266</v>
      </c>
      <c r="E10" s="117"/>
    </row>
    <row r="11" ht="24.95" customHeight="1" spans="1:98">
      <c r="A11" s="115" t="s">
        <v>1221</v>
      </c>
      <c r="B11" s="116">
        <v>3266</v>
      </c>
      <c r="C11" s="113"/>
      <c r="D11" s="116">
        <v>3266</v>
      </c>
      <c r="E11" s="114"/>
    </row>
    <row r="12" ht="24.95" customHeight="1" spans="1:98">
      <c r="A12" s="111" t="s">
        <v>1222</v>
      </c>
      <c r="B12" s="112">
        <v>57969</v>
      </c>
      <c r="C12" s="113">
        <v>57969</v>
      </c>
      <c r="D12" s="116"/>
      <c r="E12" s="114"/>
    </row>
    <row r="13" ht="24.95" customHeight="1" spans="1:98">
      <c r="A13" s="111" t="s">
        <v>1185</v>
      </c>
      <c r="B13" s="112">
        <v>57919</v>
      </c>
      <c r="C13" s="113">
        <v>57919</v>
      </c>
      <c r="D13" s="116"/>
      <c r="E13" s="114"/>
    </row>
    <row r="14" ht="24.95" customHeight="1" spans="1:98">
      <c r="A14" s="118" t="s">
        <v>1223</v>
      </c>
      <c r="B14" s="116">
        <v>5904</v>
      </c>
      <c r="C14" s="113">
        <v>5904</v>
      </c>
      <c r="D14" s="116"/>
      <c r="E14" s="114"/>
    </row>
    <row r="15" ht="24.95" customHeight="1" spans="1:98">
      <c r="A15" s="118" t="s">
        <v>1224</v>
      </c>
      <c r="B15" s="116">
        <v>892</v>
      </c>
      <c r="C15" s="113">
        <v>892</v>
      </c>
      <c r="D15" s="116"/>
      <c r="E15" s="114"/>
    </row>
    <row r="16" ht="24.95" customHeight="1" spans="1:98">
      <c r="A16" s="118" t="s">
        <v>1225</v>
      </c>
      <c r="B16" s="116">
        <v>26169</v>
      </c>
      <c r="C16" s="113">
        <v>26169</v>
      </c>
      <c r="D16" s="116"/>
      <c r="E16" s="114"/>
    </row>
    <row r="17" ht="24.95" customHeight="1" spans="1:5">
      <c r="A17" s="118" t="s">
        <v>1226</v>
      </c>
      <c r="B17" s="116">
        <v>11390</v>
      </c>
      <c r="C17" s="113">
        <v>11390</v>
      </c>
      <c r="D17" s="116"/>
      <c r="E17" s="114"/>
    </row>
    <row r="18" ht="24.95" customHeight="1" spans="1:5">
      <c r="A18" s="118" t="s">
        <v>1227</v>
      </c>
      <c r="B18" s="116">
        <v>1330</v>
      </c>
      <c r="C18" s="113">
        <v>1330</v>
      </c>
      <c r="D18" s="112"/>
      <c r="E18" s="114"/>
    </row>
    <row r="19" ht="24.95" customHeight="1" spans="1:5">
      <c r="A19" s="118" t="s">
        <v>1228</v>
      </c>
      <c r="B19" s="116">
        <v>2116</v>
      </c>
      <c r="C19" s="113">
        <v>2116</v>
      </c>
      <c r="D19" s="116"/>
      <c r="E19" s="114"/>
    </row>
    <row r="20" ht="24.95" customHeight="1" spans="1:5">
      <c r="A20" s="118" t="s">
        <v>1229</v>
      </c>
      <c r="B20" s="116">
        <v>10118</v>
      </c>
      <c r="C20" s="113">
        <v>10118</v>
      </c>
      <c r="D20" s="116"/>
      <c r="E20" s="114"/>
    </row>
    <row r="21" ht="24.95" customHeight="1" spans="1:5">
      <c r="A21" s="111" t="s">
        <v>1230</v>
      </c>
      <c r="B21" s="112">
        <v>50</v>
      </c>
      <c r="C21" s="113">
        <v>50</v>
      </c>
      <c r="D21" s="116"/>
      <c r="E21" s="114"/>
    </row>
    <row r="22" ht="24.95" customHeight="1" spans="1:5">
      <c r="A22" s="118" t="s">
        <v>1231</v>
      </c>
      <c r="B22" s="116"/>
      <c r="C22" s="113"/>
      <c r="D22" s="119"/>
      <c r="E22" s="114"/>
    </row>
    <row r="23" ht="24.95" customHeight="1" spans="1:5">
      <c r="A23" s="111" t="s">
        <v>1232</v>
      </c>
      <c r="B23" s="112"/>
      <c r="C23" s="113"/>
      <c r="D23" s="119"/>
      <c r="E23" s="114"/>
    </row>
    <row r="24" ht="24.95" customHeight="1" spans="1:5">
      <c r="A24" s="120" t="s">
        <v>1233</v>
      </c>
      <c r="B24" s="116"/>
      <c r="C24" s="113"/>
      <c r="D24" s="119"/>
      <c r="E24" s="114"/>
    </row>
    <row r="25" ht="24.95" customHeight="1" spans="1:5">
      <c r="A25" s="111" t="s">
        <v>1234</v>
      </c>
      <c r="B25" s="112"/>
      <c r="C25" s="113"/>
      <c r="D25" s="119"/>
      <c r="E25" s="114"/>
    </row>
    <row r="26" ht="24.95" customHeight="1" spans="1:5">
      <c r="A26" s="120" t="s">
        <v>1235</v>
      </c>
      <c r="B26" s="116"/>
      <c r="C26" s="113"/>
      <c r="D26" s="119"/>
      <c r="E26" s="114"/>
    </row>
    <row r="27" ht="24.95" customHeight="1" spans="1:5">
      <c r="A27" s="111" t="s">
        <v>1236</v>
      </c>
      <c r="B27" s="112">
        <v>226</v>
      </c>
      <c r="C27" s="113"/>
      <c r="D27" s="121">
        <v>226</v>
      </c>
      <c r="E27" s="114"/>
    </row>
    <row r="28" ht="24.95" customHeight="1" spans="1:5">
      <c r="A28" s="118" t="s">
        <v>1187</v>
      </c>
      <c r="B28" s="112">
        <v>226</v>
      </c>
      <c r="C28" s="113"/>
      <c r="D28" s="121">
        <v>226</v>
      </c>
      <c r="E28" s="114"/>
    </row>
    <row r="29" ht="24.95" customHeight="1" spans="1:5">
      <c r="A29" s="118" t="s">
        <v>1237</v>
      </c>
      <c r="B29" s="116">
        <v>226</v>
      </c>
      <c r="C29" s="113"/>
      <c r="D29" s="121">
        <v>226</v>
      </c>
      <c r="E29" s="114"/>
    </row>
    <row r="30" ht="24.95" customHeight="1" spans="1:5">
      <c r="A30" s="115" t="s">
        <v>1238</v>
      </c>
      <c r="B30" s="112">
        <v>40834</v>
      </c>
      <c r="C30" s="113">
        <v>40834</v>
      </c>
      <c r="D30" s="121"/>
      <c r="E30" s="114"/>
    </row>
    <row r="31" ht="24.95" customHeight="1" spans="1:5">
      <c r="A31" s="118" t="s">
        <v>1189</v>
      </c>
      <c r="B31" s="112">
        <v>235</v>
      </c>
      <c r="C31" s="113">
        <v>235</v>
      </c>
      <c r="D31" s="122"/>
      <c r="E31" s="123"/>
    </row>
    <row r="32" ht="24.95" customHeight="1" spans="1:5">
      <c r="A32" s="118" t="s">
        <v>1239</v>
      </c>
      <c r="B32" s="116">
        <v>106</v>
      </c>
      <c r="C32" s="113">
        <v>106</v>
      </c>
      <c r="D32" s="121"/>
      <c r="E32" s="114"/>
    </row>
    <row r="33" ht="24.95" customHeight="1" spans="1:5">
      <c r="A33" s="118" t="s">
        <v>1240</v>
      </c>
      <c r="B33" s="116"/>
      <c r="C33" s="113"/>
      <c r="D33" s="121"/>
      <c r="E33" s="114"/>
    </row>
    <row r="34" ht="24.95" customHeight="1" spans="1:5">
      <c r="A34" s="124" t="s">
        <v>1241</v>
      </c>
      <c r="B34" s="113">
        <v>2531</v>
      </c>
      <c r="C34" s="113">
        <v>2531</v>
      </c>
      <c r="D34" s="121"/>
      <c r="E34" s="114"/>
    </row>
    <row r="35" ht="24.95" customHeight="1" spans="1:5">
      <c r="A35" s="115" t="s">
        <v>1242</v>
      </c>
      <c r="B35" s="116"/>
      <c r="C35" s="113"/>
      <c r="D35" s="121"/>
      <c r="E35" s="114"/>
    </row>
    <row r="36" ht="24.95" customHeight="1" spans="1:5">
      <c r="A36" s="125" t="s">
        <v>1243</v>
      </c>
      <c r="B36" s="113">
        <f>SUM(B37:B38)</f>
        <v>50700</v>
      </c>
      <c r="C36" s="113">
        <f>SUM(C37:C38)</f>
        <v>50700</v>
      </c>
      <c r="D36" s="121"/>
      <c r="E36" s="114"/>
    </row>
    <row r="37" ht="24.95" customHeight="1" spans="1:5">
      <c r="A37" s="126" t="s">
        <v>1244</v>
      </c>
      <c r="B37" s="127">
        <v>42700</v>
      </c>
      <c r="C37" s="113">
        <v>42700</v>
      </c>
      <c r="D37" s="121"/>
      <c r="E37" s="114"/>
    </row>
    <row r="38" ht="24.95" customHeight="1" spans="1:5">
      <c r="A38" s="128" t="s">
        <v>1245</v>
      </c>
      <c r="B38" s="112">
        <v>8000</v>
      </c>
      <c r="C38" s="113">
        <v>8000</v>
      </c>
      <c r="D38" s="121"/>
      <c r="E38" s="114"/>
    </row>
    <row r="39" ht="24.95" customHeight="1" spans="1:5">
      <c r="A39" s="128" t="s">
        <v>1246</v>
      </c>
      <c r="B39" s="127"/>
      <c r="C39" s="113"/>
      <c r="D39" s="121"/>
      <c r="E39" s="114"/>
    </row>
    <row r="40" ht="24.95" customHeight="1" spans="1:5">
      <c r="A40" s="129" t="s">
        <v>1209</v>
      </c>
      <c r="B40" s="121">
        <f>B5+B36</f>
        <v>159938</v>
      </c>
      <c r="C40" s="113">
        <f t="shared" ref="C40" si="0">B40-D40</f>
        <v>152034</v>
      </c>
      <c r="D40" s="121">
        <f>D5+D36</f>
        <v>7904</v>
      </c>
      <c r="E40" s="130"/>
    </row>
  </sheetData>
  <mergeCells count="1">
    <mergeCell ref="A2:E2"/>
  </mergeCells>
  <printOptions horizontalCentered="1"/>
  <pageMargins left="0.748031496062992" right="0.748031496062992" top="0.78740157480315" bottom="0.590551181102362" header="0.31496062992126" footer="0.31496062992126"/>
  <pageSetup paperSize="9" scale="85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workbookViewId="0">
      <selection activeCell="A1" sqref="A1"/>
    </sheetView>
  </sheetViews>
  <sheetFormatPr defaultColWidth="9" defaultRowHeight="13.5" outlineLevelCol="4"/>
  <cols>
    <col min="1" max="1" width="55.125" customWidth="1"/>
    <col min="2" max="4" width="21.125" customWidth="1"/>
    <col min="5" max="5" width="11.125" customWidth="1"/>
  </cols>
  <sheetData>
    <row r="1" ht="18.75" spans="1:5">
      <c r="A1" s="84" t="s">
        <v>1247</v>
      </c>
      <c r="B1" s="85"/>
      <c r="C1" s="85"/>
      <c r="D1" s="86"/>
      <c r="E1" s="86"/>
    </row>
    <row r="2" ht="22.5" spans="1:5">
      <c r="A2" s="87" t="s">
        <v>1248</v>
      </c>
      <c r="B2" s="87"/>
      <c r="C2" s="87"/>
    </row>
    <row r="3" spans="1:5">
      <c r="A3" s="85"/>
      <c r="B3" s="85"/>
      <c r="C3" s="88" t="s">
        <v>2</v>
      </c>
      <c r="D3" s="89"/>
      <c r="E3" s="90"/>
    </row>
    <row r="4" ht="48" customHeight="1" spans="1:5">
      <c r="A4" s="91" t="s">
        <v>3</v>
      </c>
      <c r="B4" s="91" t="s">
        <v>9</v>
      </c>
      <c r="C4" s="91" t="s">
        <v>8</v>
      </c>
    </row>
    <row r="5" ht="48" customHeight="1" spans="1:5">
      <c r="A5" s="91" t="s">
        <v>1249</v>
      </c>
      <c r="B5" s="91">
        <f>SUM(B6,B13)</f>
        <v>151938</v>
      </c>
      <c r="C5" s="92"/>
    </row>
    <row r="6" ht="48" customHeight="1" spans="1:5">
      <c r="A6" s="93" t="s">
        <v>1250</v>
      </c>
      <c r="B6" s="91">
        <f>SUM(B7:B12)</f>
        <v>109238</v>
      </c>
      <c r="C6" s="92"/>
    </row>
    <row r="7" ht="48" customHeight="1" spans="1:5">
      <c r="A7" s="94" t="s">
        <v>1251</v>
      </c>
      <c r="B7" s="92"/>
      <c r="C7" s="92"/>
    </row>
    <row r="8" ht="48" customHeight="1" spans="1:5">
      <c r="A8" s="94" t="s">
        <v>1252</v>
      </c>
      <c r="B8" s="92">
        <v>7678</v>
      </c>
      <c r="C8" s="92"/>
    </row>
    <row r="9" ht="48" customHeight="1" spans="1:5">
      <c r="A9" s="94" t="s">
        <v>1253</v>
      </c>
      <c r="B9" s="92">
        <v>57969</v>
      </c>
      <c r="C9" s="92"/>
    </row>
    <row r="10" ht="48" customHeight="1" spans="1:5">
      <c r="A10" s="94" t="s">
        <v>1254</v>
      </c>
      <c r="B10" s="92">
        <v>226</v>
      </c>
      <c r="C10" s="92"/>
    </row>
    <row r="11" ht="48" customHeight="1" spans="1:5">
      <c r="A11" s="94" t="s">
        <v>1255</v>
      </c>
      <c r="B11" s="92">
        <v>40834</v>
      </c>
      <c r="C11" s="92"/>
    </row>
    <row r="12" ht="48" customHeight="1" spans="1:5">
      <c r="A12" s="94" t="s">
        <v>1256</v>
      </c>
      <c r="B12" s="92">
        <v>2531</v>
      </c>
      <c r="C12" s="92"/>
    </row>
    <row r="13" ht="48" customHeight="1" spans="1:5">
      <c r="A13" s="93" t="s">
        <v>1257</v>
      </c>
      <c r="B13" s="91">
        <v>42700</v>
      </c>
      <c r="C13" s="92"/>
    </row>
    <row r="14" ht="27.75" customHeight="1"/>
    <row r="15" ht="27.75" customHeight="1"/>
    <row r="16" ht="27.75" customHeight="1"/>
    <row r="17" ht="27.75" customHeight="1"/>
    <row r="18" ht="27.75" customHeight="1"/>
    <row r="19" ht="27.75" customHeight="1"/>
    <row r="20" ht="27.75" customHeight="1"/>
    <row r="21" ht="27.75" customHeight="1"/>
    <row r="22" ht="27.75" customHeight="1"/>
    <row r="23" ht="27.75" customHeight="1"/>
    <row r="26" ht="58.5" customHeight="1"/>
    <row r="27" ht="25.5" customHeight="1"/>
    <row r="28" ht="25.5" customHeight="1"/>
    <row r="29" ht="25.5" customHeight="1"/>
    <row r="30" ht="25.5" customHeight="1"/>
    <row r="31" ht="25.5" customHeight="1"/>
    <row r="32" ht="25.5" customHeight="1"/>
    <row r="33" ht="25.5" customHeight="1"/>
    <row r="34" ht="25.5" customHeight="1"/>
    <row r="35" ht="25.5" customHeight="1"/>
  </sheetData>
  <mergeCells count="1">
    <mergeCell ref="A2:C2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workbookViewId="0">
      <selection activeCell="A1" sqref="A1:D11"/>
    </sheetView>
  </sheetViews>
  <sheetFormatPr defaultColWidth="9" defaultRowHeight="14.25" outlineLevelCol="3"/>
  <cols>
    <col min="1" max="1" width="30" style="79" customWidth="1"/>
    <col min="2" max="2" width="15.125" style="79" customWidth="1"/>
    <col min="3" max="3" width="35.125" style="79" customWidth="1"/>
    <col min="4" max="4" width="14.75" style="79" customWidth="1"/>
    <col min="5" max="16384" width="9" style="79"/>
  </cols>
  <sheetData>
    <row r="1" s="76" customFormat="1" ht="21" customHeight="1" spans="1:4">
      <c r="A1" s="33" t="s">
        <v>1258</v>
      </c>
      <c r="B1" s="34"/>
      <c r="C1" s="34"/>
      <c r="D1" s="35"/>
    </row>
    <row r="2" s="77" customFormat="1" ht="26.25" customHeight="1" spans="1:4">
      <c r="A2" s="37" t="s">
        <v>1259</v>
      </c>
      <c r="B2" s="37"/>
      <c r="C2" s="37"/>
      <c r="D2" s="37"/>
    </row>
    <row r="3" s="77" customFormat="1" ht="33.95" customHeight="1" spans="1:4">
      <c r="A3" s="38" t="s">
        <v>1260</v>
      </c>
      <c r="B3" s="38"/>
      <c r="C3" s="38"/>
      <c r="D3" s="80" t="s">
        <v>1004</v>
      </c>
    </row>
    <row r="4" s="78" customFormat="1" ht="35.1" customHeight="1" spans="1:4">
      <c r="A4" s="54" t="s">
        <v>1261</v>
      </c>
      <c r="B4" s="54"/>
      <c r="C4" s="54" t="s">
        <v>1262</v>
      </c>
      <c r="D4" s="54"/>
    </row>
    <row r="5" s="78" customFormat="1" ht="35.1" customHeight="1" spans="1:4">
      <c r="A5" s="54" t="s">
        <v>1263</v>
      </c>
      <c r="B5" s="63" t="s">
        <v>9</v>
      </c>
      <c r="C5" s="54" t="s">
        <v>1264</v>
      </c>
      <c r="D5" s="7" t="s">
        <v>9</v>
      </c>
    </row>
    <row r="6" s="78" customFormat="1" ht="35.1" customHeight="1" spans="1:4">
      <c r="A6" s="43" t="s">
        <v>1265</v>
      </c>
      <c r="B6" s="64"/>
      <c r="C6" s="43" t="s">
        <v>1266</v>
      </c>
      <c r="D6" s="44"/>
    </row>
    <row r="7" s="78" customFormat="1" ht="35.1" customHeight="1" spans="1:4">
      <c r="A7" s="65" t="s">
        <v>1267</v>
      </c>
      <c r="B7" s="63">
        <v>3000</v>
      </c>
      <c r="C7" s="46" t="s">
        <v>1268</v>
      </c>
      <c r="D7" s="44"/>
    </row>
    <row r="8" s="78" customFormat="1" ht="35.1" customHeight="1" spans="1:4">
      <c r="A8" s="65" t="s">
        <v>1269</v>
      </c>
      <c r="B8" s="66"/>
      <c r="C8" s="81" t="s">
        <v>1270</v>
      </c>
      <c r="D8" s="44"/>
    </row>
    <row r="9" s="78" customFormat="1" ht="35.1" customHeight="1" spans="1:4">
      <c r="A9" s="65" t="s">
        <v>1271</v>
      </c>
      <c r="B9" s="66"/>
      <c r="C9" s="81" t="s">
        <v>1272</v>
      </c>
      <c r="D9" s="44"/>
    </row>
    <row r="10" s="78" customFormat="1" ht="35.1" customHeight="1" spans="1:4">
      <c r="A10" s="65" t="s">
        <v>1273</v>
      </c>
      <c r="B10" s="66"/>
      <c r="C10" s="81" t="s">
        <v>1274</v>
      </c>
      <c r="D10" s="44"/>
    </row>
    <row r="11" s="78" customFormat="1" ht="35.1" customHeight="1" spans="1:4">
      <c r="A11" s="65" t="s">
        <v>1275</v>
      </c>
      <c r="B11" s="66"/>
      <c r="C11" s="81" t="s">
        <v>1276</v>
      </c>
      <c r="D11" s="56">
        <v>3000</v>
      </c>
    </row>
    <row r="12" s="78" customFormat="1" ht="35.1" customHeight="1" spans="1:4">
      <c r="A12" s="52"/>
      <c r="B12" s="82"/>
      <c r="C12" s="52"/>
      <c r="D12" s="57"/>
    </row>
    <row r="13" s="78" customFormat="1" ht="35.1" customHeight="1" spans="1:4">
      <c r="A13" s="51"/>
      <c r="B13" s="83"/>
      <c r="C13" s="52"/>
      <c r="D13" s="53"/>
    </row>
    <row r="14" s="78" customFormat="1" ht="35.1" customHeight="1" spans="1:4">
      <c r="A14" s="51"/>
      <c r="B14" s="83"/>
      <c r="C14" s="52"/>
      <c r="D14" s="53"/>
    </row>
    <row r="15" s="78" customFormat="1" ht="35.1" customHeight="1" spans="1:4">
      <c r="A15" s="58"/>
      <c r="B15" s="83"/>
      <c r="C15" s="59"/>
      <c r="D15" s="53"/>
    </row>
    <row r="16" s="78" customFormat="1" ht="35.1" customHeight="1" spans="1:4">
      <c r="A16" s="60"/>
      <c r="B16" s="61"/>
      <c r="C16" s="59"/>
      <c r="D16" s="53"/>
    </row>
    <row r="17" s="78" customFormat="1" ht="35.1" customHeight="1" spans="1:4">
      <c r="A17" s="60"/>
      <c r="B17" s="61"/>
      <c r="C17" s="58"/>
      <c r="D17" s="53"/>
    </row>
    <row r="18" s="78" customFormat="1" ht="35.1" customHeight="1" spans="1:4">
      <c r="A18" s="60"/>
      <c r="B18" s="61"/>
      <c r="C18" s="58"/>
      <c r="D18" s="53"/>
    </row>
    <row r="19" s="78" customFormat="1" ht="35.1" customHeight="1" spans="1:4">
      <c r="A19" s="60"/>
      <c r="B19" s="61"/>
      <c r="C19" s="61"/>
      <c r="D19" s="62"/>
    </row>
    <row r="20" s="78" customFormat="1" ht="35.1" customHeight="1" spans="1:4">
      <c r="A20" s="60"/>
      <c r="B20" s="61"/>
      <c r="C20" s="61"/>
      <c r="D20" s="62"/>
    </row>
    <row r="21" s="78" customFormat="1"/>
    <row r="22" s="78" customFormat="1"/>
    <row r="23" s="78" customFormat="1"/>
    <row r="24" s="78" customFormat="1"/>
    <row r="25" s="78" customFormat="1"/>
    <row r="26" s="78" customFormat="1"/>
    <row r="27" s="78" customFormat="1"/>
    <row r="28" s="78" customFormat="1"/>
    <row r="29" s="78" customFormat="1"/>
    <row r="30" s="78" customFormat="1"/>
    <row r="31" s="78" customFormat="1"/>
  </sheetData>
  <mergeCells count="4">
    <mergeCell ref="A2:D2"/>
    <mergeCell ref="A3:C3"/>
    <mergeCell ref="A4:B4"/>
    <mergeCell ref="C4:D4"/>
  </mergeCells>
  <pageMargins left="0.748031496062992" right="0.551181102362205" top="0.590551181102362" bottom="0.590551181102362" header="0.511811023622047" footer="0.511811023622047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F11" sqref="F11"/>
    </sheetView>
  </sheetViews>
  <sheetFormatPr defaultColWidth="9" defaultRowHeight="13.5" outlineLevelCol="1"/>
  <cols>
    <col min="1" max="1" width="42.75" customWidth="1"/>
    <col min="2" max="2" width="40.5" customWidth="1"/>
  </cols>
  <sheetData>
    <row r="1" ht="22.5" spans="1:2">
      <c r="A1" s="67" t="s">
        <v>1277</v>
      </c>
      <c r="B1" s="68"/>
    </row>
    <row r="2" ht="22.5" spans="1:2">
      <c r="A2" s="69" t="s">
        <v>1278</v>
      </c>
      <c r="B2" s="69"/>
    </row>
    <row r="3" ht="29.25" customHeight="1" spans="1:2">
      <c r="A3" s="70" t="s">
        <v>1279</v>
      </c>
      <c r="B3" s="70"/>
    </row>
    <row r="4" ht="30" customHeight="1" spans="1:2">
      <c r="A4" s="71" t="s">
        <v>3</v>
      </c>
      <c r="B4" s="72" t="s">
        <v>1179</v>
      </c>
    </row>
    <row r="5" ht="10.5" customHeight="1" spans="1:2">
      <c r="A5" s="71"/>
      <c r="B5" s="73"/>
    </row>
    <row r="6" ht="30" customHeight="1" spans="1:2">
      <c r="A6" s="46" t="s">
        <v>1280</v>
      </c>
      <c r="B6" s="74"/>
    </row>
    <row r="7" ht="30" customHeight="1" spans="1:2">
      <c r="A7" s="46" t="s">
        <v>1281</v>
      </c>
      <c r="B7" s="74"/>
    </row>
    <row r="8" ht="30" customHeight="1" spans="1:2">
      <c r="A8" s="47" t="s">
        <v>1282</v>
      </c>
      <c r="B8" s="74"/>
    </row>
    <row r="9" ht="30" customHeight="1" spans="1:2">
      <c r="A9" s="47" t="s">
        <v>1283</v>
      </c>
      <c r="B9" s="74"/>
    </row>
    <row r="10" ht="30" customHeight="1" spans="1:2">
      <c r="A10" s="47" t="s">
        <v>1284</v>
      </c>
      <c r="B10" s="74"/>
    </row>
    <row r="11" ht="30" customHeight="1" spans="1:2">
      <c r="A11" s="47" t="s">
        <v>1285</v>
      </c>
      <c r="B11" s="8"/>
    </row>
    <row r="12" ht="30" customHeight="1" spans="1:2">
      <c r="A12" s="47" t="s">
        <v>1286</v>
      </c>
      <c r="B12" s="8"/>
    </row>
    <row r="13" ht="30" customHeight="1" spans="1:2">
      <c r="A13" s="47" t="s">
        <v>1287</v>
      </c>
      <c r="B13" s="8"/>
    </row>
    <row r="14" ht="30" customHeight="1" spans="1:2">
      <c r="A14" s="47" t="s">
        <v>1288</v>
      </c>
      <c r="B14" s="8"/>
    </row>
    <row r="15" ht="30" customHeight="1" spans="1:2">
      <c r="A15" s="47" t="s">
        <v>1289</v>
      </c>
      <c r="B15" s="21"/>
    </row>
    <row r="16" ht="30" customHeight="1" spans="1:2">
      <c r="A16" s="75" t="s">
        <v>1290</v>
      </c>
      <c r="B16" s="8"/>
    </row>
  </sheetData>
  <mergeCells count="4">
    <mergeCell ref="A2:B2"/>
    <mergeCell ref="A3:B3"/>
    <mergeCell ref="A4:A5"/>
    <mergeCell ref="B4:B5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B5" sqref="B5"/>
    </sheetView>
  </sheetViews>
  <sheetFormatPr defaultColWidth="9" defaultRowHeight="13.5" outlineLevelCol="1"/>
  <cols>
    <col min="1" max="2" width="34.75" customWidth="1"/>
  </cols>
  <sheetData>
    <row r="1" ht="18.75" spans="1:2">
      <c r="A1" s="33" t="s">
        <v>1258</v>
      </c>
      <c r="B1" s="34"/>
    </row>
    <row r="2" ht="25.5" spans="1:2">
      <c r="A2" s="37" t="s">
        <v>1291</v>
      </c>
      <c r="B2" s="37"/>
    </row>
    <row r="3" ht="22.5" spans="1:2">
      <c r="A3" s="38" t="s">
        <v>1292</v>
      </c>
      <c r="B3" s="38"/>
    </row>
    <row r="4" ht="48" customHeight="1" spans="1:2">
      <c r="A4" s="54" t="s">
        <v>1261</v>
      </c>
      <c r="B4" s="54"/>
    </row>
    <row r="5" ht="48" customHeight="1" spans="1:2">
      <c r="A5" s="54" t="s">
        <v>1263</v>
      </c>
      <c r="B5" s="63" t="s">
        <v>9</v>
      </c>
    </row>
    <row r="6" ht="48" customHeight="1" spans="1:2">
      <c r="A6" s="43" t="s">
        <v>1265</v>
      </c>
      <c r="B6" s="64"/>
    </row>
    <row r="7" ht="48" customHeight="1" spans="1:2">
      <c r="A7" s="65" t="s">
        <v>1267</v>
      </c>
      <c r="B7" s="63">
        <v>3000</v>
      </c>
    </row>
    <row r="8" ht="48" customHeight="1" spans="1:2">
      <c r="A8" s="65" t="s">
        <v>1269</v>
      </c>
      <c r="B8" s="66"/>
    </row>
    <row r="9" ht="48" customHeight="1" spans="1:2">
      <c r="A9" s="65" t="s">
        <v>1271</v>
      </c>
      <c r="B9" s="66"/>
    </row>
    <row r="10" ht="48" customHeight="1" spans="1:2">
      <c r="A10" s="65" t="s">
        <v>1273</v>
      </c>
      <c r="B10" s="66"/>
    </row>
    <row r="11" ht="48" customHeight="1" spans="1:2">
      <c r="A11" s="65" t="s">
        <v>1275</v>
      </c>
      <c r="B11" s="66"/>
    </row>
  </sheetData>
  <mergeCells count="3">
    <mergeCell ref="A2:B2"/>
    <mergeCell ref="A3:B3"/>
    <mergeCell ref="A4:B4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workbookViewId="0">
      <selection activeCell="A1" sqref="A1"/>
    </sheetView>
  </sheetViews>
  <sheetFormatPr defaultColWidth="9" defaultRowHeight="13.5" outlineLevelCol="3"/>
  <cols>
    <col min="1" max="1" width="33.875" customWidth="1"/>
    <col min="2" max="2" width="14" customWidth="1"/>
    <col min="3" max="3" width="14.125" customWidth="1"/>
    <col min="4" max="4" width="21.25" customWidth="1"/>
  </cols>
  <sheetData>
    <row r="1" ht="18.75" spans="1:4">
      <c r="A1" s="33" t="s">
        <v>1293</v>
      </c>
      <c r="B1" s="34"/>
      <c r="C1" s="35"/>
    </row>
    <row r="2" ht="25.5" spans="1:4">
      <c r="A2" s="37" t="s">
        <v>1294</v>
      </c>
      <c r="B2" s="37"/>
      <c r="C2" s="37"/>
      <c r="D2" s="37"/>
    </row>
    <row r="3" ht="39" customHeight="1" spans="1:4">
      <c r="A3" s="38" t="s">
        <v>1295</v>
      </c>
      <c r="B3" s="38"/>
      <c r="C3" s="38"/>
      <c r="D3" s="39" t="s">
        <v>1004</v>
      </c>
    </row>
    <row r="4" ht="30" customHeight="1" spans="1:4">
      <c r="A4" s="54" t="s">
        <v>1264</v>
      </c>
      <c r="B4" s="7" t="s">
        <v>1296</v>
      </c>
      <c r="C4" s="7" t="s">
        <v>9</v>
      </c>
      <c r="D4" s="8" t="s">
        <v>1297</v>
      </c>
    </row>
    <row r="5" ht="30" customHeight="1" spans="1:4">
      <c r="A5" s="43" t="s">
        <v>1266</v>
      </c>
      <c r="B5" s="44">
        <v>0</v>
      </c>
      <c r="C5" s="55">
        <v>3000</v>
      </c>
      <c r="D5" s="8"/>
    </row>
    <row r="6" ht="30" customHeight="1" spans="1:4">
      <c r="A6" s="46" t="s">
        <v>1298</v>
      </c>
      <c r="B6" s="44"/>
      <c r="C6" s="55"/>
      <c r="D6" s="8"/>
    </row>
    <row r="7" ht="30" customHeight="1" spans="1:4">
      <c r="A7" s="46" t="s">
        <v>1281</v>
      </c>
      <c r="B7" s="44"/>
      <c r="C7" s="55"/>
      <c r="D7" s="8"/>
    </row>
    <row r="8" ht="30" customHeight="1" spans="1:4">
      <c r="A8" s="47" t="s">
        <v>1299</v>
      </c>
      <c r="B8" s="44"/>
      <c r="C8" s="55"/>
      <c r="D8" s="8"/>
    </row>
    <row r="9" ht="30" customHeight="1" spans="1:4">
      <c r="A9" s="47" t="s">
        <v>1300</v>
      </c>
      <c r="B9" s="44"/>
      <c r="C9" s="55"/>
      <c r="D9" s="8"/>
    </row>
    <row r="10" ht="30" customHeight="1" spans="1:4">
      <c r="A10" s="47" t="s">
        <v>1301</v>
      </c>
      <c r="B10" s="44"/>
      <c r="C10" s="55"/>
      <c r="D10" s="8"/>
    </row>
    <row r="11" ht="30" customHeight="1" spans="1:4">
      <c r="A11" s="47" t="s">
        <v>1302</v>
      </c>
      <c r="B11" s="44"/>
      <c r="C11" s="55"/>
      <c r="D11" s="8"/>
    </row>
    <row r="12" ht="30" customHeight="1" spans="1:4">
      <c r="A12" s="47" t="s">
        <v>1303</v>
      </c>
      <c r="B12" s="44"/>
      <c r="C12" s="55"/>
      <c r="D12" s="8"/>
    </row>
    <row r="13" ht="30" customHeight="1" spans="1:4">
      <c r="A13" s="47" t="s">
        <v>1287</v>
      </c>
      <c r="B13" s="44"/>
      <c r="C13" s="55"/>
      <c r="D13" s="8"/>
    </row>
    <row r="14" ht="30" customHeight="1" spans="1:4">
      <c r="A14" s="47" t="s">
        <v>1304</v>
      </c>
      <c r="B14" s="48"/>
      <c r="C14" s="56">
        <v>3000</v>
      </c>
      <c r="D14" s="8"/>
    </row>
    <row r="15" ht="30" customHeight="1" spans="1:4">
      <c r="A15" s="47" t="s">
        <v>1289</v>
      </c>
      <c r="B15" s="57"/>
      <c r="C15" s="49">
        <v>3000</v>
      </c>
      <c r="D15" s="8"/>
    </row>
    <row r="16" ht="30" customHeight="1" spans="1:4">
      <c r="A16" s="51"/>
      <c r="B16" s="52"/>
      <c r="C16" s="53"/>
      <c r="D16" s="8"/>
    </row>
    <row r="17" ht="30" customHeight="1" spans="1:4">
      <c r="A17" s="51"/>
      <c r="B17" s="52"/>
      <c r="C17" s="53"/>
      <c r="D17" s="8"/>
    </row>
    <row r="18" ht="30" customHeight="1" spans="1:4">
      <c r="A18" s="58"/>
      <c r="B18" s="59"/>
      <c r="C18" s="53"/>
      <c r="D18" s="8"/>
    </row>
    <row r="19" ht="30" customHeight="1" spans="1:4">
      <c r="A19" s="60"/>
      <c r="B19" s="59"/>
      <c r="C19" s="53"/>
      <c r="D19" s="8"/>
    </row>
    <row r="20" ht="30" customHeight="1" spans="1:4">
      <c r="A20" s="60"/>
      <c r="B20" s="58"/>
      <c r="C20" s="53"/>
      <c r="D20" s="8"/>
    </row>
    <row r="21" ht="30" customHeight="1" spans="1:4">
      <c r="A21" s="60"/>
      <c r="B21" s="58"/>
      <c r="C21" s="53"/>
      <c r="D21" s="8"/>
    </row>
    <row r="22" ht="30" customHeight="1" spans="1:4">
      <c r="A22" s="60"/>
      <c r="B22" s="61"/>
      <c r="C22" s="62"/>
      <c r="D22" s="8"/>
    </row>
    <row r="23" ht="30" customHeight="1" spans="1:4">
      <c r="A23" s="60"/>
      <c r="B23" s="61"/>
      <c r="C23" s="62"/>
      <c r="D23" s="8"/>
    </row>
  </sheetData>
  <mergeCells count="2">
    <mergeCell ref="A2:D2"/>
    <mergeCell ref="A3:C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78"/>
  <sheetViews>
    <sheetView zoomScale="90" zoomScaleNormal="90" workbookViewId="0">
      <pane xSplit="1" ySplit="4" topLeftCell="B51" activePane="bottomRight" state="frozen"/>
      <selection/>
      <selection pane="topRight"/>
      <selection pane="bottomLeft"/>
      <selection pane="bottomRight" activeCell="C1263" sqref="C1263"/>
    </sheetView>
  </sheetViews>
  <sheetFormatPr defaultColWidth="9" defaultRowHeight="14.25" outlineLevelCol="2"/>
  <cols>
    <col min="1" max="1" width="49.875" style="270" customWidth="1"/>
    <col min="2" max="2" width="31.125" style="270" customWidth="1"/>
    <col min="3" max="3" width="29.875" style="270" customWidth="1"/>
    <col min="4" max="4" width="15.25" style="270" customWidth="1"/>
    <col min="5" max="5" width="11.875" style="270" customWidth="1"/>
    <col min="6" max="6" width="16.25" style="270" customWidth="1"/>
    <col min="7" max="16382" width="9" style="270"/>
    <col min="16383" max="16384" width="9" style="271"/>
  </cols>
  <sheetData>
    <row r="1" s="270" customFormat="1" spans="1:3">
      <c r="A1" s="272" t="s">
        <v>17</v>
      </c>
      <c r="C1" s="273" t="s">
        <v>18</v>
      </c>
    </row>
    <row r="2" s="270" customFormat="1" ht="20.25" spans="1:3">
      <c r="A2" s="274" t="s">
        <v>19</v>
      </c>
      <c r="B2" s="274"/>
      <c r="C2" s="274"/>
    </row>
    <row r="3" s="270" customFormat="1" spans="1:3">
      <c r="C3" s="273" t="s">
        <v>2</v>
      </c>
    </row>
    <row r="4" s="270" customFormat="1" ht="45.75" customHeight="1" spans="1:3">
      <c r="A4" s="275" t="s">
        <v>20</v>
      </c>
      <c r="B4" s="275" t="s">
        <v>9</v>
      </c>
      <c r="C4" s="275" t="s">
        <v>8</v>
      </c>
    </row>
    <row r="5" s="270" customFormat="1" ht="20.1" customHeight="1" spans="1:3">
      <c r="A5" s="276" t="s">
        <v>21</v>
      </c>
      <c r="B5" s="277">
        <f>SUM(B6,B18,B27,B38,B50,B61,B72,B84,B93,B106,B116,B125,B136,B149,B156,B164,B170,B177,B184,B191,B198,B205,B213,B219,B225,B232,B247)</f>
        <v>23640</v>
      </c>
      <c r="C5" s="276"/>
    </row>
    <row r="6" s="270" customFormat="1" ht="20.1" customHeight="1" spans="1:3">
      <c r="A6" s="278" t="s">
        <v>22</v>
      </c>
      <c r="B6" s="279">
        <f>SUM(B7:B17)</f>
        <v>607</v>
      </c>
      <c r="C6" s="276"/>
    </row>
    <row r="7" s="270" customFormat="1" ht="20.1" customHeight="1" spans="1:3">
      <c r="A7" s="280" t="s">
        <v>23</v>
      </c>
      <c r="B7" s="281">
        <v>295</v>
      </c>
      <c r="C7" s="276"/>
    </row>
    <row r="8" s="270" customFormat="1" ht="20.1" customHeight="1" spans="1:3">
      <c r="A8" s="280" t="s">
        <v>24</v>
      </c>
      <c r="B8" s="281">
        <v>241</v>
      </c>
      <c r="C8" s="276"/>
    </row>
    <row r="9" s="270" customFormat="1" ht="20.1" customHeight="1" spans="1:3">
      <c r="A9" s="282" t="s">
        <v>25</v>
      </c>
      <c r="B9" s="281"/>
      <c r="C9" s="276"/>
    </row>
    <row r="10" s="270" customFormat="1" ht="20.1" customHeight="1" spans="1:3">
      <c r="A10" s="282" t="s">
        <v>26</v>
      </c>
      <c r="B10" s="281">
        <v>71</v>
      </c>
      <c r="C10" s="276"/>
    </row>
    <row r="11" s="270" customFormat="1" ht="20.1" customHeight="1" spans="1:3">
      <c r="A11" s="282" t="s">
        <v>27</v>
      </c>
      <c r="B11" s="281"/>
      <c r="C11" s="276"/>
    </row>
    <row r="12" s="270" customFormat="1" ht="20.1" customHeight="1" spans="1:3">
      <c r="A12" s="276" t="s">
        <v>28</v>
      </c>
      <c r="B12" s="281"/>
      <c r="C12" s="276"/>
    </row>
    <row r="13" s="270" customFormat="1" ht="20.1" customHeight="1" spans="1:3">
      <c r="A13" s="276" t="s">
        <v>29</v>
      </c>
      <c r="B13" s="281"/>
      <c r="C13" s="276"/>
    </row>
    <row r="14" s="270" customFormat="1" ht="20.1" customHeight="1" spans="1:3">
      <c r="A14" s="276" t="s">
        <v>30</v>
      </c>
      <c r="B14" s="281"/>
      <c r="C14" s="276"/>
    </row>
    <row r="15" s="270" customFormat="1" ht="20.1" customHeight="1" spans="1:3">
      <c r="A15" s="276" t="s">
        <v>31</v>
      </c>
      <c r="B15" s="281"/>
      <c r="C15" s="276"/>
    </row>
    <row r="16" s="270" customFormat="1" ht="20.1" customHeight="1" spans="1:3">
      <c r="A16" s="276" t="s">
        <v>32</v>
      </c>
      <c r="B16" s="281"/>
      <c r="C16" s="276"/>
    </row>
    <row r="17" s="270" customFormat="1" ht="20.1" customHeight="1" spans="1:3">
      <c r="A17" s="276" t="s">
        <v>33</v>
      </c>
      <c r="B17" s="281"/>
      <c r="C17" s="276"/>
    </row>
    <row r="18" s="270" customFormat="1" ht="20.1" customHeight="1" spans="1:3">
      <c r="A18" s="278" t="s">
        <v>34</v>
      </c>
      <c r="B18" s="279">
        <f>SUM(B19:B26)</f>
        <v>384</v>
      </c>
      <c r="C18" s="276"/>
    </row>
    <row r="19" s="270" customFormat="1" ht="20.1" customHeight="1" spans="1:3">
      <c r="A19" s="280" t="s">
        <v>23</v>
      </c>
      <c r="B19" s="281">
        <v>230</v>
      </c>
      <c r="C19" s="276"/>
    </row>
    <row r="20" s="270" customFormat="1" ht="20.1" customHeight="1" spans="1:3">
      <c r="A20" s="280" t="s">
        <v>24</v>
      </c>
      <c r="B20" s="281">
        <v>154</v>
      </c>
      <c r="C20" s="276"/>
    </row>
    <row r="21" s="270" customFormat="1" ht="20.1" customHeight="1" spans="1:3">
      <c r="A21" s="282" t="s">
        <v>25</v>
      </c>
      <c r="B21" s="281"/>
      <c r="C21" s="276"/>
    </row>
    <row r="22" s="270" customFormat="1" ht="20.1" customHeight="1" spans="1:3">
      <c r="A22" s="282" t="s">
        <v>35</v>
      </c>
      <c r="B22" s="281"/>
      <c r="C22" s="276"/>
    </row>
    <row r="23" s="270" customFormat="1" ht="20.1" customHeight="1" spans="1:3">
      <c r="A23" s="282" t="s">
        <v>36</v>
      </c>
      <c r="B23" s="281"/>
      <c r="C23" s="276"/>
    </row>
    <row r="24" s="270" customFormat="1" ht="20.1" customHeight="1" spans="1:3">
      <c r="A24" s="282" t="s">
        <v>37</v>
      </c>
      <c r="B24" s="281"/>
      <c r="C24" s="276"/>
    </row>
    <row r="25" s="270" customFormat="1" ht="20.1" customHeight="1" spans="1:3">
      <c r="A25" s="282" t="s">
        <v>32</v>
      </c>
      <c r="B25" s="281"/>
      <c r="C25" s="276"/>
    </row>
    <row r="26" s="270" customFormat="1" ht="20.1" customHeight="1" spans="1:3">
      <c r="A26" s="282" t="s">
        <v>38</v>
      </c>
      <c r="B26" s="281"/>
      <c r="C26" s="276"/>
    </row>
    <row r="27" s="270" customFormat="1" ht="20.1" customHeight="1" spans="1:3">
      <c r="A27" s="278" t="s">
        <v>39</v>
      </c>
      <c r="B27" s="279">
        <f>SUM(B28:B37)</f>
        <v>2870</v>
      </c>
      <c r="C27" s="276"/>
    </row>
    <row r="28" s="270" customFormat="1" ht="20.1" customHeight="1" spans="1:3">
      <c r="A28" s="280" t="s">
        <v>23</v>
      </c>
      <c r="B28" s="281">
        <v>1249</v>
      </c>
      <c r="C28" s="276"/>
    </row>
    <row r="29" s="270" customFormat="1" ht="20.1" customHeight="1" spans="1:3">
      <c r="A29" s="280" t="s">
        <v>24</v>
      </c>
      <c r="B29" s="281">
        <v>1263</v>
      </c>
      <c r="C29" s="276"/>
    </row>
    <row r="30" s="270" customFormat="1" ht="20.1" customHeight="1" spans="1:3">
      <c r="A30" s="282" t="s">
        <v>25</v>
      </c>
      <c r="B30" s="281"/>
      <c r="C30" s="276"/>
    </row>
    <row r="31" s="270" customFormat="1" ht="20.1" customHeight="1" spans="1:3">
      <c r="A31" s="282" t="s">
        <v>40</v>
      </c>
      <c r="B31" s="281"/>
      <c r="C31" s="276"/>
    </row>
    <row r="32" s="270" customFormat="1" ht="20.1" customHeight="1" spans="1:3">
      <c r="A32" s="282" t="s">
        <v>41</v>
      </c>
      <c r="B32" s="281">
        <v>19</v>
      </c>
      <c r="C32" s="276"/>
    </row>
    <row r="33" s="270" customFormat="1" ht="20.1" customHeight="1" spans="1:3">
      <c r="A33" s="283" t="s">
        <v>42</v>
      </c>
      <c r="B33" s="281">
        <v>48</v>
      </c>
      <c r="C33" s="276"/>
    </row>
    <row r="34" s="270" customFormat="1" ht="20.1" customHeight="1" spans="1:3">
      <c r="A34" s="280" t="s">
        <v>43</v>
      </c>
      <c r="B34" s="281">
        <v>291</v>
      </c>
      <c r="C34" s="276"/>
    </row>
    <row r="35" s="270" customFormat="1" ht="20.1" customHeight="1" spans="1:3">
      <c r="A35" s="282" t="s">
        <v>44</v>
      </c>
      <c r="B35" s="281"/>
      <c r="C35" s="276"/>
    </row>
    <row r="36" s="270" customFormat="1" ht="20.1" customHeight="1" spans="1:3">
      <c r="A36" s="282" t="s">
        <v>32</v>
      </c>
      <c r="B36" s="281"/>
      <c r="C36" s="276"/>
    </row>
    <row r="37" s="270" customFormat="1" ht="20.1" customHeight="1" spans="1:3">
      <c r="A37" s="282" t="s">
        <v>45</v>
      </c>
      <c r="B37" s="281"/>
      <c r="C37" s="276"/>
    </row>
    <row r="38" s="270" customFormat="1" ht="20.1" customHeight="1" spans="1:3">
      <c r="A38" s="278" t="s">
        <v>46</v>
      </c>
      <c r="B38" s="279">
        <f>SUM(B39:B49)</f>
        <v>830</v>
      </c>
      <c r="C38" s="276"/>
    </row>
    <row r="39" s="270" customFormat="1" ht="20.1" customHeight="1" spans="1:3">
      <c r="A39" s="280" t="s">
        <v>23</v>
      </c>
      <c r="B39" s="281">
        <v>382</v>
      </c>
      <c r="C39" s="276"/>
    </row>
    <row r="40" s="270" customFormat="1" ht="20.1" customHeight="1" spans="1:3">
      <c r="A40" s="280" t="s">
        <v>24</v>
      </c>
      <c r="B40" s="281">
        <v>274</v>
      </c>
      <c r="C40" s="276"/>
    </row>
    <row r="41" s="270" customFormat="1" ht="20.1" customHeight="1" spans="1:3">
      <c r="A41" s="282" t="s">
        <v>25</v>
      </c>
      <c r="B41" s="281"/>
      <c r="C41" s="276"/>
    </row>
    <row r="42" s="270" customFormat="1" ht="20.1" customHeight="1" spans="1:3">
      <c r="A42" s="282" t="s">
        <v>47</v>
      </c>
      <c r="B42" s="281"/>
      <c r="C42" s="276"/>
    </row>
    <row r="43" s="270" customFormat="1" ht="20.1" customHeight="1" spans="1:3">
      <c r="A43" s="282" t="s">
        <v>48</v>
      </c>
      <c r="B43" s="281"/>
      <c r="C43" s="276"/>
    </row>
    <row r="44" s="270" customFormat="1" ht="20.1" customHeight="1" spans="1:3">
      <c r="A44" s="280" t="s">
        <v>49</v>
      </c>
      <c r="B44" s="281"/>
      <c r="C44" s="276"/>
    </row>
    <row r="45" s="270" customFormat="1" ht="20.1" customHeight="1" spans="1:3">
      <c r="A45" s="280" t="s">
        <v>50</v>
      </c>
      <c r="B45" s="281"/>
      <c r="C45" s="276"/>
    </row>
    <row r="46" s="270" customFormat="1" ht="20.1" customHeight="1" spans="1:3">
      <c r="A46" s="280" t="s">
        <v>51</v>
      </c>
      <c r="B46" s="281">
        <v>174</v>
      </c>
      <c r="C46" s="276"/>
    </row>
    <row r="47" s="270" customFormat="1" ht="20.1" customHeight="1" spans="1:3">
      <c r="A47" s="280" t="s">
        <v>52</v>
      </c>
      <c r="B47" s="281"/>
      <c r="C47" s="276"/>
    </row>
    <row r="48" s="270" customFormat="1" ht="20.1" customHeight="1" spans="1:3">
      <c r="A48" s="280" t="s">
        <v>32</v>
      </c>
      <c r="B48" s="281"/>
      <c r="C48" s="276"/>
    </row>
    <row r="49" s="270" customFormat="1" ht="20.1" customHeight="1" spans="1:3">
      <c r="A49" s="282" t="s">
        <v>53</v>
      </c>
      <c r="B49" s="281"/>
      <c r="C49" s="276"/>
    </row>
    <row r="50" s="270" customFormat="1" ht="20.1" customHeight="1" spans="1:3">
      <c r="A50" s="284" t="s">
        <v>54</v>
      </c>
      <c r="B50" s="279">
        <f>SUM(B51:B60)</f>
        <v>768</v>
      </c>
      <c r="C50" s="276"/>
    </row>
    <row r="51" s="270" customFormat="1" ht="20.1" customHeight="1" spans="1:3">
      <c r="A51" s="282" t="s">
        <v>23</v>
      </c>
      <c r="B51" s="281">
        <v>207</v>
      </c>
      <c r="C51" s="276"/>
    </row>
    <row r="52" s="270" customFormat="1" ht="20.1" customHeight="1" spans="1:3">
      <c r="A52" s="276" t="s">
        <v>24</v>
      </c>
      <c r="B52" s="281">
        <v>105</v>
      </c>
      <c r="C52" s="276"/>
    </row>
    <row r="53" s="270" customFormat="1" ht="20.1" customHeight="1" spans="1:3">
      <c r="A53" s="280" t="s">
        <v>25</v>
      </c>
      <c r="B53" s="281"/>
      <c r="C53" s="276"/>
    </row>
    <row r="54" s="270" customFormat="1" ht="20.1" customHeight="1" spans="1:3">
      <c r="A54" s="280" t="s">
        <v>55</v>
      </c>
      <c r="B54" s="281"/>
      <c r="C54" s="276"/>
    </row>
    <row r="55" s="270" customFormat="1" ht="20.1" customHeight="1" spans="1:3">
      <c r="A55" s="280" t="s">
        <v>56</v>
      </c>
      <c r="B55" s="281">
        <v>456</v>
      </c>
      <c r="C55" s="276"/>
    </row>
    <row r="56" s="270" customFormat="1" ht="20.1" customHeight="1" spans="1:3">
      <c r="A56" s="282" t="s">
        <v>57</v>
      </c>
      <c r="B56" s="281"/>
      <c r="C56" s="276"/>
    </row>
    <row r="57" s="270" customFormat="1" ht="20.1" customHeight="1" spans="1:3">
      <c r="A57" s="282" t="s">
        <v>58</v>
      </c>
      <c r="B57" s="281"/>
      <c r="C57" s="276"/>
    </row>
    <row r="58" s="270" customFormat="1" ht="20.1" customHeight="1" spans="1:3">
      <c r="A58" s="282" t="s">
        <v>59</v>
      </c>
      <c r="B58" s="281"/>
      <c r="C58" s="276"/>
    </row>
    <row r="59" s="270" customFormat="1" ht="20.1" customHeight="1" spans="1:3">
      <c r="A59" s="280" t="s">
        <v>32</v>
      </c>
      <c r="B59" s="281"/>
      <c r="C59" s="276"/>
    </row>
    <row r="60" s="270" customFormat="1" ht="20.1" customHeight="1" spans="1:3">
      <c r="A60" s="282" t="s">
        <v>60</v>
      </c>
      <c r="B60" s="281"/>
      <c r="C60" s="276"/>
    </row>
    <row r="61" s="270" customFormat="1" ht="20.1" customHeight="1" spans="1:3">
      <c r="A61" s="285" t="s">
        <v>61</v>
      </c>
      <c r="B61" s="279">
        <f>SUM(B62:B71)</f>
        <v>2964</v>
      </c>
      <c r="C61" s="276"/>
    </row>
    <row r="62" s="270" customFormat="1" ht="20.1" customHeight="1" spans="1:3">
      <c r="A62" s="282" t="s">
        <v>23</v>
      </c>
      <c r="B62" s="281">
        <v>1552</v>
      </c>
      <c r="C62" s="276"/>
    </row>
    <row r="63" s="270" customFormat="1" ht="20.1" customHeight="1" spans="1:3">
      <c r="A63" s="276" t="s">
        <v>24</v>
      </c>
      <c r="B63" s="281">
        <v>821</v>
      </c>
      <c r="C63" s="276"/>
    </row>
    <row r="64" s="270" customFormat="1" ht="20.1" customHeight="1" spans="1:3">
      <c r="A64" s="276" t="s">
        <v>25</v>
      </c>
      <c r="B64" s="281"/>
      <c r="C64" s="276"/>
    </row>
    <row r="65" s="270" customFormat="1" ht="20.1" customHeight="1" spans="1:3">
      <c r="A65" s="276" t="s">
        <v>62</v>
      </c>
      <c r="B65" s="281"/>
      <c r="C65" s="276"/>
    </row>
    <row r="66" s="270" customFormat="1" ht="20.1" customHeight="1" spans="1:3">
      <c r="A66" s="276" t="s">
        <v>63</v>
      </c>
      <c r="B66" s="281"/>
      <c r="C66" s="276"/>
    </row>
    <row r="67" s="270" customFormat="1" ht="20.1" customHeight="1" spans="1:3">
      <c r="A67" s="276" t="s">
        <v>64</v>
      </c>
      <c r="B67" s="281"/>
      <c r="C67" s="276"/>
    </row>
    <row r="68" s="270" customFormat="1" ht="20.1" customHeight="1" spans="1:3">
      <c r="A68" s="280" t="s">
        <v>65</v>
      </c>
      <c r="B68" s="281"/>
      <c r="C68" s="276"/>
    </row>
    <row r="69" s="270" customFormat="1" ht="20.1" customHeight="1" spans="1:3">
      <c r="A69" s="282" t="s">
        <v>66</v>
      </c>
      <c r="B69" s="281">
        <v>286</v>
      </c>
      <c r="C69" s="276"/>
    </row>
    <row r="70" s="270" customFormat="1" ht="20.1" customHeight="1" spans="1:3">
      <c r="A70" s="282" t="s">
        <v>32</v>
      </c>
      <c r="B70" s="281">
        <v>305</v>
      </c>
      <c r="C70" s="276"/>
    </row>
    <row r="71" s="270" customFormat="1" ht="20.1" customHeight="1" spans="1:3">
      <c r="A71" s="282" t="s">
        <v>67</v>
      </c>
      <c r="B71" s="281"/>
      <c r="C71" s="276"/>
    </row>
    <row r="72" s="270" customFormat="1" ht="20.1" customHeight="1" spans="1:3">
      <c r="A72" s="280" t="s">
        <v>68</v>
      </c>
      <c r="B72" s="279">
        <f>SUM(B73:B83)</f>
        <v>0</v>
      </c>
      <c r="C72" s="276"/>
    </row>
    <row r="73" s="270" customFormat="1" ht="20.1" customHeight="1" spans="1:3">
      <c r="A73" s="280" t="s">
        <v>23</v>
      </c>
      <c r="B73" s="281"/>
      <c r="C73" s="276"/>
    </row>
    <row r="74" s="270" customFormat="1" ht="20.1" customHeight="1" spans="1:3">
      <c r="A74" s="280" t="s">
        <v>24</v>
      </c>
      <c r="B74" s="281"/>
      <c r="C74" s="276"/>
    </row>
    <row r="75" s="270" customFormat="1" ht="20.1" customHeight="1" spans="1:3">
      <c r="A75" s="282" t="s">
        <v>25</v>
      </c>
      <c r="B75" s="281"/>
      <c r="C75" s="276"/>
    </row>
    <row r="76" s="270" customFormat="1" ht="20.1" customHeight="1" spans="1:3">
      <c r="A76" s="282" t="s">
        <v>69</v>
      </c>
      <c r="B76" s="281"/>
      <c r="C76" s="276"/>
    </row>
    <row r="77" s="270" customFormat="1" ht="20.1" customHeight="1" spans="1:3">
      <c r="A77" s="282" t="s">
        <v>70</v>
      </c>
      <c r="B77" s="281"/>
      <c r="C77" s="276"/>
    </row>
    <row r="78" s="270" customFormat="1" ht="20.1" customHeight="1" spans="1:3">
      <c r="A78" s="276" t="s">
        <v>71</v>
      </c>
      <c r="B78" s="281"/>
      <c r="C78" s="276"/>
    </row>
    <row r="79" s="270" customFormat="1" ht="20.1" customHeight="1" spans="1:3">
      <c r="A79" s="280" t="s">
        <v>72</v>
      </c>
      <c r="B79" s="281"/>
      <c r="C79" s="276"/>
    </row>
    <row r="80" s="270" customFormat="1" ht="20.1" customHeight="1" spans="1:3">
      <c r="A80" s="280" t="s">
        <v>73</v>
      </c>
      <c r="B80" s="281"/>
      <c r="C80" s="276"/>
    </row>
    <row r="81" s="270" customFormat="1" ht="20.1" customHeight="1" spans="1:3">
      <c r="A81" s="280" t="s">
        <v>65</v>
      </c>
      <c r="B81" s="281"/>
      <c r="C81" s="276"/>
    </row>
    <row r="82" s="270" customFormat="1" ht="20.1" customHeight="1" spans="1:3">
      <c r="A82" s="282" t="s">
        <v>32</v>
      </c>
      <c r="B82" s="281"/>
      <c r="C82" s="276"/>
    </row>
    <row r="83" s="270" customFormat="1" ht="20.1" customHeight="1" spans="1:3">
      <c r="A83" s="282" t="s">
        <v>74</v>
      </c>
      <c r="B83" s="281"/>
      <c r="C83" s="276"/>
    </row>
    <row r="84" s="270" customFormat="1" ht="20.1" customHeight="1" spans="1:3">
      <c r="A84" s="284" t="s">
        <v>75</v>
      </c>
      <c r="B84" s="279">
        <f>SUM(B85:B92)</f>
        <v>468</v>
      </c>
      <c r="C84" s="276"/>
    </row>
    <row r="85" s="270" customFormat="1" ht="20.1" customHeight="1" spans="1:3">
      <c r="A85" s="280" t="s">
        <v>23</v>
      </c>
      <c r="B85" s="281">
        <v>211</v>
      </c>
      <c r="C85" s="276"/>
    </row>
    <row r="86" s="270" customFormat="1" ht="20.1" customHeight="1" spans="1:3">
      <c r="A86" s="280" t="s">
        <v>24</v>
      </c>
      <c r="B86" s="281">
        <v>67</v>
      </c>
      <c r="C86" s="276"/>
    </row>
    <row r="87" s="270" customFormat="1" ht="20.1" customHeight="1" spans="1:3">
      <c r="A87" s="280" t="s">
        <v>25</v>
      </c>
      <c r="B87" s="281"/>
      <c r="C87" s="276"/>
    </row>
    <row r="88" s="270" customFormat="1" ht="20.1" customHeight="1" spans="1:3">
      <c r="A88" s="286" t="s">
        <v>76</v>
      </c>
      <c r="B88" s="281">
        <v>190</v>
      </c>
      <c r="C88" s="276"/>
    </row>
    <row r="89" s="270" customFormat="1" ht="20.1" customHeight="1" spans="1:3">
      <c r="A89" s="282" t="s">
        <v>77</v>
      </c>
      <c r="B89" s="281"/>
      <c r="C89" s="276"/>
    </row>
    <row r="90" s="270" customFormat="1" ht="20.1" customHeight="1" spans="1:3">
      <c r="A90" s="282" t="s">
        <v>65</v>
      </c>
      <c r="B90" s="281"/>
      <c r="C90" s="276"/>
    </row>
    <row r="91" s="270" customFormat="1" ht="20.1" customHeight="1" spans="1:3">
      <c r="A91" s="282" t="s">
        <v>32</v>
      </c>
      <c r="B91" s="281"/>
      <c r="C91" s="276"/>
    </row>
    <row r="92" s="270" customFormat="1" ht="20.1" customHeight="1" spans="1:3">
      <c r="A92" s="276" t="s">
        <v>78</v>
      </c>
      <c r="B92" s="281"/>
      <c r="C92" s="276"/>
    </row>
    <row r="93" s="270" customFormat="1" ht="20.1" customHeight="1" spans="1:3">
      <c r="A93" s="280" t="s">
        <v>79</v>
      </c>
      <c r="B93" s="279">
        <f>SUM(B94:B105)</f>
        <v>0</v>
      </c>
      <c r="C93" s="276"/>
    </row>
    <row r="94" s="270" customFormat="1" ht="20.1" customHeight="1" spans="1:3">
      <c r="A94" s="280" t="s">
        <v>23</v>
      </c>
      <c r="B94" s="281"/>
      <c r="C94" s="276"/>
    </row>
    <row r="95" s="270" customFormat="1" ht="20.1" customHeight="1" spans="1:3">
      <c r="A95" s="282" t="s">
        <v>24</v>
      </c>
      <c r="B95" s="281"/>
      <c r="C95" s="276"/>
    </row>
    <row r="96" s="270" customFormat="1" ht="20.1" customHeight="1" spans="1:3">
      <c r="A96" s="282" t="s">
        <v>25</v>
      </c>
      <c r="B96" s="281"/>
      <c r="C96" s="276"/>
    </row>
    <row r="97" s="270" customFormat="1" ht="20.1" customHeight="1" spans="1:3">
      <c r="A97" s="280" t="s">
        <v>80</v>
      </c>
      <c r="B97" s="281"/>
      <c r="C97" s="276"/>
    </row>
    <row r="98" s="270" customFormat="1" ht="20.1" customHeight="1" spans="1:3">
      <c r="A98" s="280" t="s">
        <v>81</v>
      </c>
      <c r="B98" s="281"/>
      <c r="C98" s="276"/>
    </row>
    <row r="99" s="270" customFormat="1" ht="20.1" customHeight="1" spans="1:3">
      <c r="A99" s="280" t="s">
        <v>65</v>
      </c>
      <c r="B99" s="281"/>
      <c r="C99" s="276"/>
    </row>
    <row r="100" s="270" customFormat="1" ht="20.1" customHeight="1" spans="1:3">
      <c r="A100" s="280" t="s">
        <v>82</v>
      </c>
      <c r="B100" s="281"/>
      <c r="C100" s="276"/>
    </row>
    <row r="101" s="270" customFormat="1" ht="20.1" customHeight="1" spans="1:3">
      <c r="A101" s="280" t="s">
        <v>83</v>
      </c>
      <c r="B101" s="281"/>
      <c r="C101" s="276"/>
    </row>
    <row r="102" s="270" customFormat="1" ht="20.1" customHeight="1" spans="1:3">
      <c r="A102" s="280" t="s">
        <v>84</v>
      </c>
      <c r="B102" s="281"/>
      <c r="C102" s="276"/>
    </row>
    <row r="103" s="270" customFormat="1" ht="20.1" customHeight="1" spans="1:3">
      <c r="A103" s="280" t="s">
        <v>85</v>
      </c>
      <c r="B103" s="281"/>
      <c r="C103" s="276"/>
    </row>
    <row r="104" s="270" customFormat="1" ht="20.1" customHeight="1" spans="1:3">
      <c r="A104" s="282" t="s">
        <v>32</v>
      </c>
      <c r="B104" s="281"/>
      <c r="C104" s="276"/>
    </row>
    <row r="105" s="270" customFormat="1" ht="20.1" customHeight="1" spans="1:3">
      <c r="A105" s="282" t="s">
        <v>86</v>
      </c>
      <c r="B105" s="281"/>
      <c r="C105" s="276"/>
    </row>
    <row r="106" s="270" customFormat="1" ht="20.1" customHeight="1" spans="1:3">
      <c r="A106" s="284" t="s">
        <v>87</v>
      </c>
      <c r="B106" s="279">
        <f>SUM(B107:B115)</f>
        <v>1480</v>
      </c>
      <c r="C106" s="276"/>
    </row>
    <row r="107" s="270" customFormat="1" ht="20.1" customHeight="1" spans="1:3">
      <c r="A107" s="282" t="s">
        <v>23</v>
      </c>
      <c r="B107" s="281">
        <v>1072</v>
      </c>
      <c r="C107" s="276"/>
    </row>
    <row r="108" s="270" customFormat="1" ht="20.1" customHeight="1" spans="1:3">
      <c r="A108" s="280" t="s">
        <v>24</v>
      </c>
      <c r="B108" s="281">
        <v>408</v>
      </c>
      <c r="C108" s="276"/>
    </row>
    <row r="109" s="270" customFormat="1" ht="20.1" customHeight="1" spans="1:3">
      <c r="A109" s="280" t="s">
        <v>25</v>
      </c>
      <c r="B109" s="281"/>
      <c r="C109" s="276"/>
    </row>
    <row r="110" s="270" customFormat="1" ht="20.1" customHeight="1" spans="1:3">
      <c r="A110" s="280" t="s">
        <v>88</v>
      </c>
      <c r="B110" s="281"/>
      <c r="C110" s="276"/>
    </row>
    <row r="111" s="270" customFormat="1" ht="20.1" customHeight="1" spans="1:3">
      <c r="A111" s="282" t="s">
        <v>89</v>
      </c>
      <c r="B111" s="281"/>
      <c r="C111" s="276"/>
    </row>
    <row r="112" s="270" customFormat="1" ht="20.1" customHeight="1" spans="1:3">
      <c r="A112" s="282" t="s">
        <v>90</v>
      </c>
      <c r="B112" s="281"/>
      <c r="C112" s="276"/>
    </row>
    <row r="113" s="270" customFormat="1" ht="20.1" customHeight="1" spans="1:3">
      <c r="A113" s="280" t="s">
        <v>91</v>
      </c>
      <c r="B113" s="281"/>
      <c r="C113" s="276"/>
    </row>
    <row r="114" s="270" customFormat="1" ht="20.1" customHeight="1" spans="1:3">
      <c r="A114" s="286" t="s">
        <v>32</v>
      </c>
      <c r="B114" s="281"/>
      <c r="C114" s="276"/>
    </row>
    <row r="115" s="270" customFormat="1" ht="20.1" customHeight="1" spans="1:3">
      <c r="A115" s="282" t="s">
        <v>92</v>
      </c>
      <c r="B115" s="281"/>
      <c r="C115" s="276"/>
    </row>
    <row r="116" s="270" customFormat="1" ht="20.1" customHeight="1" spans="1:3">
      <c r="A116" s="287" t="s">
        <v>93</v>
      </c>
      <c r="B116" s="279">
        <f>SUM(B117:B124)</f>
        <v>2734</v>
      </c>
      <c r="C116" s="276"/>
    </row>
    <row r="117" s="270" customFormat="1" ht="20.1" customHeight="1" spans="1:3">
      <c r="A117" s="280" t="s">
        <v>23</v>
      </c>
      <c r="B117" s="281">
        <v>1007</v>
      </c>
      <c r="C117" s="276"/>
    </row>
    <row r="118" s="270" customFormat="1" ht="20.1" customHeight="1" spans="1:3">
      <c r="A118" s="280" t="s">
        <v>24</v>
      </c>
      <c r="B118" s="281">
        <v>885</v>
      </c>
      <c r="C118" s="276"/>
    </row>
    <row r="119" s="270" customFormat="1" ht="20.1" customHeight="1" spans="1:3">
      <c r="A119" s="280" t="s">
        <v>25</v>
      </c>
      <c r="B119" s="281"/>
      <c r="C119" s="276"/>
    </row>
    <row r="120" s="270" customFormat="1" ht="20.1" customHeight="1" spans="1:3">
      <c r="A120" s="282" t="s">
        <v>94</v>
      </c>
      <c r="B120" s="281">
        <v>445</v>
      </c>
      <c r="C120" s="276"/>
    </row>
    <row r="121" s="270" customFormat="1" ht="20.1" customHeight="1" spans="1:3">
      <c r="A121" s="282" t="s">
        <v>95</v>
      </c>
      <c r="B121" s="281">
        <v>200</v>
      </c>
      <c r="C121" s="276"/>
    </row>
    <row r="122" s="270" customFormat="1" ht="20.1" customHeight="1" spans="1:3">
      <c r="A122" s="282" t="s">
        <v>96</v>
      </c>
      <c r="B122" s="281">
        <v>197</v>
      </c>
      <c r="C122" s="276"/>
    </row>
    <row r="123" s="270" customFormat="1" ht="20.1" customHeight="1" spans="1:3">
      <c r="A123" s="280" t="s">
        <v>32</v>
      </c>
      <c r="B123" s="281"/>
      <c r="C123" s="276"/>
    </row>
    <row r="124" s="270" customFormat="1" ht="20.1" customHeight="1" spans="1:3">
      <c r="A124" s="280" t="s">
        <v>97</v>
      </c>
      <c r="B124" s="281"/>
      <c r="C124" s="276"/>
    </row>
    <row r="125" s="270" customFormat="1" ht="20.1" customHeight="1" spans="1:3">
      <c r="A125" s="288" t="s">
        <v>98</v>
      </c>
      <c r="B125" s="279">
        <f>SUM(B126:B135)</f>
        <v>1461</v>
      </c>
      <c r="C125" s="276"/>
    </row>
    <row r="126" s="270" customFormat="1" ht="20.1" customHeight="1" spans="1:3">
      <c r="A126" s="280" t="s">
        <v>23</v>
      </c>
      <c r="B126" s="281">
        <v>362</v>
      </c>
      <c r="C126" s="276"/>
    </row>
    <row r="127" s="270" customFormat="1" ht="20.1" customHeight="1" spans="1:3">
      <c r="A127" s="280" t="s">
        <v>24</v>
      </c>
      <c r="B127" s="281">
        <v>389</v>
      </c>
      <c r="C127" s="276"/>
    </row>
    <row r="128" s="270" customFormat="1" ht="20.1" customHeight="1" spans="1:3">
      <c r="A128" s="280" t="s">
        <v>25</v>
      </c>
      <c r="B128" s="281"/>
      <c r="C128" s="276"/>
    </row>
    <row r="129" s="270" customFormat="1" ht="20.1" customHeight="1" spans="1:3">
      <c r="A129" s="282" t="s">
        <v>99</v>
      </c>
      <c r="B129" s="281"/>
      <c r="C129" s="276"/>
    </row>
    <row r="130" s="270" customFormat="1" ht="20.1" customHeight="1" spans="1:3">
      <c r="A130" s="282" t="s">
        <v>100</v>
      </c>
      <c r="B130" s="281"/>
      <c r="C130" s="276"/>
    </row>
    <row r="131" s="270" customFormat="1" ht="20.1" customHeight="1" spans="1:3">
      <c r="A131" s="282" t="s">
        <v>101</v>
      </c>
      <c r="B131" s="281"/>
      <c r="C131" s="276"/>
    </row>
    <row r="132" s="270" customFormat="1" ht="20.1" customHeight="1" spans="1:3">
      <c r="A132" s="280" t="s">
        <v>102</v>
      </c>
      <c r="B132" s="281"/>
      <c r="C132" s="276"/>
    </row>
    <row r="133" s="270" customFormat="1" ht="20.1" customHeight="1" spans="1:3">
      <c r="A133" s="280" t="s">
        <v>103</v>
      </c>
      <c r="B133" s="281">
        <v>10</v>
      </c>
      <c r="C133" s="276"/>
    </row>
    <row r="134" s="270" customFormat="1" ht="20.1" customHeight="1" spans="1:3">
      <c r="A134" s="280" t="s">
        <v>32</v>
      </c>
      <c r="B134" s="281"/>
      <c r="C134" s="276"/>
    </row>
    <row r="135" s="270" customFormat="1" ht="20.1" customHeight="1" spans="1:3">
      <c r="A135" s="282" t="s">
        <v>104</v>
      </c>
      <c r="B135" s="281">
        <v>700</v>
      </c>
      <c r="C135" s="276" t="s">
        <v>105</v>
      </c>
    </row>
    <row r="136" s="270" customFormat="1" ht="20.1" customHeight="1" spans="1:3">
      <c r="A136" s="282" t="s">
        <v>106</v>
      </c>
      <c r="B136" s="279">
        <f>SUM(B137:B148)</f>
        <v>0</v>
      </c>
      <c r="C136" s="276"/>
    </row>
    <row r="137" s="270" customFormat="1" ht="20.1" customHeight="1" spans="1:3">
      <c r="A137" s="282" t="s">
        <v>23</v>
      </c>
      <c r="B137" s="281"/>
      <c r="C137" s="276"/>
    </row>
    <row r="138" s="270" customFormat="1" ht="20.1" customHeight="1" spans="1:3">
      <c r="A138" s="276" t="s">
        <v>24</v>
      </c>
      <c r="B138" s="281"/>
      <c r="C138" s="276"/>
    </row>
    <row r="139" s="270" customFormat="1" ht="20.1" customHeight="1" spans="1:3">
      <c r="A139" s="280" t="s">
        <v>25</v>
      </c>
      <c r="B139" s="281"/>
      <c r="C139" s="276"/>
    </row>
    <row r="140" s="270" customFormat="1" ht="20.1" customHeight="1" spans="1:3">
      <c r="A140" s="280" t="s">
        <v>107</v>
      </c>
      <c r="B140" s="281"/>
      <c r="C140" s="276"/>
    </row>
    <row r="141" s="270" customFormat="1" ht="20.1" customHeight="1" spans="1:3">
      <c r="A141" s="280" t="s">
        <v>108</v>
      </c>
      <c r="B141" s="281"/>
      <c r="C141" s="276"/>
    </row>
    <row r="142" s="270" customFormat="1" ht="20.1" customHeight="1" spans="1:3">
      <c r="A142" s="286" t="s">
        <v>109</v>
      </c>
      <c r="B142" s="281"/>
      <c r="C142" s="276"/>
    </row>
    <row r="143" s="270" customFormat="1" ht="20.1" customHeight="1" spans="1:3">
      <c r="A143" s="282" t="s">
        <v>110</v>
      </c>
      <c r="B143" s="281"/>
      <c r="C143" s="276"/>
    </row>
    <row r="144" s="270" customFormat="1" ht="20.1" customHeight="1" spans="1:3">
      <c r="A144" s="280" t="s">
        <v>111</v>
      </c>
      <c r="B144" s="281"/>
      <c r="C144" s="276"/>
    </row>
    <row r="145" s="270" customFormat="1" ht="20.1" customHeight="1" spans="1:3">
      <c r="A145" s="280" t="s">
        <v>112</v>
      </c>
      <c r="B145" s="281"/>
      <c r="C145" s="276"/>
    </row>
    <row r="146" s="270" customFormat="1" ht="20.1" customHeight="1" spans="1:3">
      <c r="A146" s="280" t="s">
        <v>113</v>
      </c>
      <c r="B146" s="281"/>
      <c r="C146" s="276"/>
    </row>
    <row r="147" s="270" customFormat="1" ht="20.1" customHeight="1" spans="1:3">
      <c r="A147" s="280" t="s">
        <v>32</v>
      </c>
      <c r="B147" s="281"/>
      <c r="C147" s="276"/>
    </row>
    <row r="148" s="270" customFormat="1" ht="20.1" customHeight="1" spans="1:3">
      <c r="A148" s="280" t="s">
        <v>114</v>
      </c>
      <c r="B148" s="281"/>
      <c r="C148" s="276"/>
    </row>
    <row r="149" s="270" customFormat="1" ht="20.1" customHeight="1" spans="1:3">
      <c r="A149" s="280" t="s">
        <v>115</v>
      </c>
      <c r="B149" s="279">
        <f>SUM(B150:B155)</f>
        <v>0</v>
      </c>
      <c r="C149" s="276"/>
    </row>
    <row r="150" s="270" customFormat="1" ht="20.1" customHeight="1" spans="1:3">
      <c r="A150" s="280" t="s">
        <v>23</v>
      </c>
      <c r="B150" s="281"/>
      <c r="C150" s="276"/>
    </row>
    <row r="151" s="270" customFormat="1" ht="20.1" customHeight="1" spans="1:3">
      <c r="A151" s="280" t="s">
        <v>24</v>
      </c>
      <c r="B151" s="281"/>
      <c r="C151" s="276"/>
    </row>
    <row r="152" s="270" customFormat="1" ht="20.1" customHeight="1" spans="1:3">
      <c r="A152" s="282" t="s">
        <v>25</v>
      </c>
      <c r="B152" s="281"/>
      <c r="C152" s="276"/>
    </row>
    <row r="153" s="270" customFormat="1" ht="20.1" customHeight="1" spans="1:3">
      <c r="A153" s="282" t="s">
        <v>116</v>
      </c>
      <c r="B153" s="281"/>
      <c r="C153" s="276"/>
    </row>
    <row r="154" s="270" customFormat="1" ht="20.1" customHeight="1" spans="1:3">
      <c r="A154" s="282" t="s">
        <v>32</v>
      </c>
      <c r="B154" s="281"/>
      <c r="C154" s="276"/>
    </row>
    <row r="155" s="270" customFormat="1" ht="20.1" customHeight="1" spans="1:3">
      <c r="A155" s="276" t="s">
        <v>117</v>
      </c>
      <c r="B155" s="281"/>
      <c r="C155" s="276"/>
    </row>
    <row r="156" s="270" customFormat="1" ht="20.1" customHeight="1" spans="1:3">
      <c r="A156" s="280" t="s">
        <v>118</v>
      </c>
      <c r="B156" s="279">
        <f>SUM(B157:B163)</f>
        <v>0</v>
      </c>
      <c r="C156" s="276"/>
    </row>
    <row r="157" s="270" customFormat="1" ht="20.1" customHeight="1" spans="1:3">
      <c r="A157" s="280" t="s">
        <v>23</v>
      </c>
      <c r="B157" s="281"/>
      <c r="C157" s="276"/>
    </row>
    <row r="158" s="270" customFormat="1" ht="20.1" customHeight="1" spans="1:3">
      <c r="A158" s="282" t="s">
        <v>24</v>
      </c>
      <c r="B158" s="281"/>
      <c r="C158" s="276"/>
    </row>
    <row r="159" s="270" customFormat="1" ht="20.1" customHeight="1" spans="1:3">
      <c r="A159" s="282" t="s">
        <v>25</v>
      </c>
      <c r="B159" s="281"/>
      <c r="C159" s="276"/>
    </row>
    <row r="160" s="270" customFormat="1" ht="20.1" customHeight="1" spans="1:3">
      <c r="A160" s="282" t="s">
        <v>119</v>
      </c>
      <c r="B160" s="281"/>
      <c r="C160" s="276"/>
    </row>
    <row r="161" s="270" customFormat="1" ht="20.1" customHeight="1" spans="1:3">
      <c r="A161" s="276" t="s">
        <v>120</v>
      </c>
      <c r="B161" s="281"/>
      <c r="C161" s="276"/>
    </row>
    <row r="162" s="270" customFormat="1" ht="20.1" customHeight="1" spans="1:3">
      <c r="A162" s="280" t="s">
        <v>32</v>
      </c>
      <c r="B162" s="281"/>
      <c r="C162" s="276"/>
    </row>
    <row r="163" s="270" customFormat="1" ht="20.1" customHeight="1" spans="1:3">
      <c r="A163" s="280" t="s">
        <v>121</v>
      </c>
      <c r="B163" s="281"/>
      <c r="C163" s="276"/>
    </row>
    <row r="164" s="270" customFormat="1" ht="20.1" customHeight="1" spans="1:3">
      <c r="A164" s="284" t="s">
        <v>122</v>
      </c>
      <c r="B164" s="279">
        <f>SUM(B165:B169)</f>
        <v>291</v>
      </c>
      <c r="C164" s="276"/>
    </row>
    <row r="165" s="270" customFormat="1" ht="20.1" customHeight="1" spans="1:3">
      <c r="A165" s="282" t="s">
        <v>23</v>
      </c>
      <c r="B165" s="281"/>
      <c r="C165" s="276"/>
    </row>
    <row r="166" s="270" customFormat="1" ht="20.1" customHeight="1" spans="1:3">
      <c r="A166" s="282" t="s">
        <v>24</v>
      </c>
      <c r="B166" s="281">
        <v>146</v>
      </c>
      <c r="C166" s="276"/>
    </row>
    <row r="167" s="270" customFormat="1" ht="20.1" customHeight="1" spans="1:3">
      <c r="A167" s="280" t="s">
        <v>25</v>
      </c>
      <c r="B167" s="281"/>
      <c r="C167" s="276"/>
    </row>
    <row r="168" s="270" customFormat="1" ht="20.1" customHeight="1" spans="1:3">
      <c r="A168" s="283" t="s">
        <v>123</v>
      </c>
      <c r="B168" s="281"/>
      <c r="C168" s="276"/>
    </row>
    <row r="169" s="270" customFormat="1" ht="20.1" customHeight="1" spans="1:3">
      <c r="A169" s="280" t="s">
        <v>124</v>
      </c>
      <c r="B169" s="281">
        <v>145</v>
      </c>
      <c r="C169" s="276"/>
    </row>
    <row r="170" s="270" customFormat="1" ht="20.1" customHeight="1" spans="1:3">
      <c r="A170" s="282" t="s">
        <v>125</v>
      </c>
      <c r="B170" s="279">
        <f>SUM(B171:B176)</f>
        <v>0</v>
      </c>
      <c r="C170" s="276"/>
    </row>
    <row r="171" s="270" customFormat="1" ht="20.1" customHeight="1" spans="1:3">
      <c r="A171" s="282" t="s">
        <v>23</v>
      </c>
      <c r="B171" s="281"/>
      <c r="C171" s="276"/>
    </row>
    <row r="172" s="270" customFormat="1" ht="20.1" customHeight="1" spans="1:3">
      <c r="A172" s="282" t="s">
        <v>24</v>
      </c>
      <c r="B172" s="281"/>
      <c r="C172" s="276"/>
    </row>
    <row r="173" s="270" customFormat="1" ht="20.1" customHeight="1" spans="1:3">
      <c r="A173" s="276" t="s">
        <v>25</v>
      </c>
      <c r="B173" s="281"/>
      <c r="C173" s="276"/>
    </row>
    <row r="174" s="270" customFormat="1" ht="20.1" customHeight="1" spans="1:3">
      <c r="A174" s="280" t="s">
        <v>37</v>
      </c>
      <c r="B174" s="275"/>
      <c r="C174" s="276"/>
    </row>
    <row r="175" s="270" customFormat="1" ht="20.1" customHeight="1" spans="1:3">
      <c r="A175" s="280" t="s">
        <v>32</v>
      </c>
      <c r="B175" s="281"/>
      <c r="C175" s="276"/>
    </row>
    <row r="176" s="270" customFormat="1" ht="20.1" customHeight="1" spans="1:3">
      <c r="A176" s="280" t="s">
        <v>126</v>
      </c>
      <c r="B176" s="281"/>
      <c r="C176" s="276"/>
    </row>
    <row r="177" s="270" customFormat="1" ht="20.1" customHeight="1" spans="1:3">
      <c r="A177" s="284" t="s">
        <v>127</v>
      </c>
      <c r="B177" s="279">
        <f>SUM(B178:B183)</f>
        <v>127</v>
      </c>
      <c r="C177" s="276"/>
    </row>
    <row r="178" s="270" customFormat="1" ht="20.1" customHeight="1" spans="1:3">
      <c r="A178" s="282" t="s">
        <v>23</v>
      </c>
      <c r="B178" s="281">
        <v>26</v>
      </c>
      <c r="C178" s="276"/>
    </row>
    <row r="179" s="270" customFormat="1" ht="20.1" customHeight="1" spans="1:3">
      <c r="A179" s="282" t="s">
        <v>24</v>
      </c>
      <c r="B179" s="281">
        <v>51</v>
      </c>
      <c r="C179" s="276"/>
    </row>
    <row r="180" s="270" customFormat="1" ht="20.1" customHeight="1" spans="1:3">
      <c r="A180" s="280" t="s">
        <v>25</v>
      </c>
      <c r="B180" s="281"/>
      <c r="C180" s="276"/>
    </row>
    <row r="181" s="270" customFormat="1" ht="20.1" customHeight="1" spans="1:3">
      <c r="A181" s="280" t="s">
        <v>128</v>
      </c>
      <c r="B181" s="281">
        <v>50</v>
      </c>
      <c r="C181" s="276"/>
    </row>
    <row r="182" s="270" customFormat="1" ht="20.1" customHeight="1" spans="1:3">
      <c r="A182" s="282" t="s">
        <v>32</v>
      </c>
      <c r="B182" s="281"/>
      <c r="C182" s="276"/>
    </row>
    <row r="183" s="270" customFormat="1" ht="20.1" customHeight="1" spans="1:3">
      <c r="A183" s="282" t="s">
        <v>129</v>
      </c>
      <c r="B183" s="281"/>
      <c r="C183" s="276"/>
    </row>
    <row r="184" s="270" customFormat="1" ht="20.1" customHeight="1" spans="1:3">
      <c r="A184" s="284" t="s">
        <v>130</v>
      </c>
      <c r="B184" s="279">
        <f>SUM(B185:B190)</f>
        <v>3635</v>
      </c>
      <c r="C184" s="276" t="s">
        <v>131</v>
      </c>
    </row>
    <row r="185" s="270" customFormat="1" ht="20.1" customHeight="1" spans="1:3">
      <c r="A185" s="282" t="s">
        <v>23</v>
      </c>
      <c r="B185" s="281">
        <v>1221</v>
      </c>
      <c r="C185" s="276"/>
    </row>
    <row r="186" s="270" customFormat="1" ht="20.1" customHeight="1" spans="1:3">
      <c r="A186" s="280" t="s">
        <v>24</v>
      </c>
      <c r="B186" s="281">
        <v>2414</v>
      </c>
      <c r="C186" s="276"/>
    </row>
    <row r="187" s="270" customFormat="1" ht="20.1" customHeight="1" spans="1:3">
      <c r="A187" s="280" t="s">
        <v>25</v>
      </c>
      <c r="B187" s="281"/>
      <c r="C187" s="276"/>
    </row>
    <row r="188" s="270" customFormat="1" ht="20.1" customHeight="1" spans="1:3">
      <c r="A188" s="280" t="s">
        <v>132</v>
      </c>
      <c r="B188" s="281"/>
      <c r="C188" s="276"/>
    </row>
    <row r="189" s="270" customFormat="1" ht="20.1" customHeight="1" spans="1:3">
      <c r="A189" s="282" t="s">
        <v>32</v>
      </c>
      <c r="B189" s="281"/>
      <c r="C189" s="276"/>
    </row>
    <row r="190" s="270" customFormat="1" ht="20.1" customHeight="1" spans="1:3">
      <c r="A190" s="282" t="s">
        <v>133</v>
      </c>
      <c r="B190" s="281"/>
      <c r="C190" s="276"/>
    </row>
    <row r="191" s="270" customFormat="1" ht="20.1" customHeight="1" spans="1:3">
      <c r="A191" s="284" t="s">
        <v>134</v>
      </c>
      <c r="B191" s="279">
        <f>SUM(B192:B197)</f>
        <v>1996</v>
      </c>
      <c r="C191" s="276"/>
    </row>
    <row r="192" s="270" customFormat="1" ht="20.1" customHeight="1" spans="1:3">
      <c r="A192" s="280" t="s">
        <v>23</v>
      </c>
      <c r="B192" s="281">
        <v>347</v>
      </c>
      <c r="C192" s="276"/>
    </row>
    <row r="193" s="270" customFormat="1" ht="20.1" customHeight="1" spans="1:3">
      <c r="A193" s="280" t="s">
        <v>24</v>
      </c>
      <c r="B193" s="281">
        <v>359</v>
      </c>
      <c r="C193" s="276"/>
    </row>
    <row r="194" s="270" customFormat="1" ht="20.1" customHeight="1" spans="1:3">
      <c r="A194" s="280" t="s">
        <v>25</v>
      </c>
      <c r="B194" s="281"/>
      <c r="C194" s="276"/>
    </row>
    <row r="195" s="270" customFormat="1" ht="20.1" customHeight="1" spans="1:3">
      <c r="A195" s="280" t="s">
        <v>135</v>
      </c>
      <c r="B195" s="281"/>
      <c r="C195" s="276"/>
    </row>
    <row r="196" s="270" customFormat="1" ht="20.1" customHeight="1" spans="1:3">
      <c r="A196" s="280" t="s">
        <v>32</v>
      </c>
      <c r="B196" s="281"/>
      <c r="C196" s="276"/>
    </row>
    <row r="197" s="270" customFormat="1" ht="20.1" customHeight="1" spans="1:3">
      <c r="A197" s="282" t="s">
        <v>136</v>
      </c>
      <c r="B197" s="281">
        <v>1290</v>
      </c>
      <c r="C197" s="276"/>
    </row>
    <row r="198" s="270" customFormat="1" ht="20.1" customHeight="1" spans="1:3">
      <c r="A198" s="284" t="s">
        <v>137</v>
      </c>
      <c r="B198" s="279">
        <f>SUM(B199:B204)</f>
        <v>465</v>
      </c>
      <c r="C198" s="276"/>
    </row>
    <row r="199" s="270" customFormat="1" ht="20.1" customHeight="1" spans="1:3">
      <c r="A199" s="276" t="s">
        <v>23</v>
      </c>
      <c r="B199" s="281">
        <v>181</v>
      </c>
      <c r="C199" s="276"/>
    </row>
    <row r="200" s="270" customFormat="1" ht="20.1" customHeight="1" spans="1:3">
      <c r="A200" s="280" t="s">
        <v>24</v>
      </c>
      <c r="B200" s="281">
        <v>284</v>
      </c>
      <c r="C200" s="276"/>
    </row>
    <row r="201" s="270" customFormat="1" ht="20.1" customHeight="1" spans="1:3">
      <c r="A201" s="280" t="s">
        <v>25</v>
      </c>
      <c r="B201" s="281"/>
      <c r="C201" s="276"/>
    </row>
    <row r="202" s="270" customFormat="1" ht="20.1" customHeight="1" spans="1:3">
      <c r="A202" s="280" t="s">
        <v>138</v>
      </c>
      <c r="B202" s="281"/>
      <c r="C202" s="276"/>
    </row>
    <row r="203" s="270" customFormat="1" ht="20.1" customHeight="1" spans="1:3">
      <c r="A203" s="280" t="s">
        <v>32</v>
      </c>
      <c r="B203" s="281"/>
      <c r="C203" s="276"/>
    </row>
    <row r="204" s="270" customFormat="1" ht="20.1" customHeight="1" spans="1:3">
      <c r="A204" s="282" t="s">
        <v>139</v>
      </c>
      <c r="B204" s="281"/>
      <c r="C204" s="276"/>
    </row>
    <row r="205" s="270" customFormat="1" ht="20.1" customHeight="1" spans="1:3">
      <c r="A205" s="284" t="s">
        <v>140</v>
      </c>
      <c r="B205" s="279">
        <f>SUM(B206:B212)</f>
        <v>390</v>
      </c>
      <c r="C205" s="276"/>
    </row>
    <row r="206" s="270" customFormat="1" ht="20.1" customHeight="1" spans="1:3">
      <c r="A206" s="282" t="s">
        <v>23</v>
      </c>
      <c r="B206" s="281">
        <v>194</v>
      </c>
      <c r="C206" s="276"/>
    </row>
    <row r="207" s="270" customFormat="1" ht="20.1" customHeight="1" spans="1:3">
      <c r="A207" s="280" t="s">
        <v>24</v>
      </c>
      <c r="B207" s="281">
        <v>196</v>
      </c>
      <c r="C207" s="276"/>
    </row>
    <row r="208" s="270" customFormat="1" ht="20.1" customHeight="1" spans="1:3">
      <c r="A208" s="280" t="s">
        <v>25</v>
      </c>
      <c r="B208" s="281"/>
      <c r="C208" s="276"/>
    </row>
    <row r="209" s="270" customFormat="1" ht="20.1" customHeight="1" spans="1:3">
      <c r="A209" s="280" t="s">
        <v>141</v>
      </c>
      <c r="B209" s="281"/>
      <c r="C209" s="276"/>
    </row>
    <row r="210" s="270" customFormat="1" ht="20.1" customHeight="1" spans="1:3">
      <c r="A210" s="280" t="s">
        <v>142</v>
      </c>
      <c r="B210" s="281"/>
      <c r="C210" s="276"/>
    </row>
    <row r="211" s="270" customFormat="1" ht="20.1" customHeight="1" spans="1:3">
      <c r="A211" s="280" t="s">
        <v>32</v>
      </c>
      <c r="B211" s="275"/>
      <c r="C211" s="289"/>
    </row>
    <row r="212" s="270" customFormat="1" ht="20.1" customHeight="1" spans="1:3">
      <c r="A212" s="282" t="s">
        <v>143</v>
      </c>
      <c r="B212" s="275"/>
      <c r="C212" s="289"/>
    </row>
    <row r="213" s="270" customFormat="1" ht="20.1" customHeight="1" spans="1:3">
      <c r="A213" s="282" t="s">
        <v>144</v>
      </c>
      <c r="B213" s="290">
        <f>SUM(B214:B218)</f>
        <v>0</v>
      </c>
      <c r="C213" s="289"/>
    </row>
    <row r="214" s="270" customFormat="1" ht="20.1" customHeight="1" spans="1:3">
      <c r="A214" s="282" t="s">
        <v>23</v>
      </c>
      <c r="B214" s="281"/>
      <c r="C214" s="276"/>
    </row>
    <row r="215" s="270" customFormat="1" ht="20.1" customHeight="1" spans="1:3">
      <c r="A215" s="276" t="s">
        <v>24</v>
      </c>
      <c r="B215" s="281"/>
      <c r="C215" s="276"/>
    </row>
    <row r="216" s="270" customFormat="1" ht="20.1" customHeight="1" spans="1:3">
      <c r="A216" s="280" t="s">
        <v>25</v>
      </c>
      <c r="B216" s="291"/>
      <c r="C216" s="276"/>
    </row>
    <row r="217" s="270" customFormat="1" ht="20.1" customHeight="1" spans="1:3">
      <c r="A217" s="280" t="s">
        <v>32</v>
      </c>
      <c r="B217" s="291"/>
      <c r="C217" s="276"/>
    </row>
    <row r="218" s="270" customFormat="1" ht="20.1" customHeight="1" spans="1:3">
      <c r="A218" s="280" t="s">
        <v>145</v>
      </c>
      <c r="B218" s="291"/>
      <c r="C218" s="276"/>
    </row>
    <row r="219" s="270" customFormat="1" ht="20.1" customHeight="1" spans="1:3">
      <c r="A219" s="282" t="s">
        <v>146</v>
      </c>
      <c r="B219" s="292">
        <f>SUM(B220:B224)</f>
        <v>0</v>
      </c>
      <c r="C219" s="276"/>
    </row>
    <row r="220" s="270" customFormat="1" ht="20.1" customHeight="1" spans="1:3">
      <c r="A220" s="282" t="s">
        <v>23</v>
      </c>
      <c r="B220" s="293"/>
      <c r="C220" s="276"/>
    </row>
    <row r="221" s="270" customFormat="1" ht="20.1" customHeight="1" spans="1:3">
      <c r="A221" s="282" t="s">
        <v>24</v>
      </c>
      <c r="B221" s="293"/>
      <c r="C221" s="276"/>
    </row>
    <row r="222" s="270" customFormat="1" ht="20.1" customHeight="1" spans="1:3">
      <c r="A222" s="280" t="s">
        <v>25</v>
      </c>
      <c r="B222" s="293"/>
      <c r="C222" s="276"/>
    </row>
    <row r="223" s="270" customFormat="1" ht="20.1" customHeight="1" spans="1:3">
      <c r="A223" s="280" t="s">
        <v>32</v>
      </c>
      <c r="B223" s="293"/>
      <c r="C223" s="276"/>
    </row>
    <row r="224" s="270" customFormat="1" ht="20.1" customHeight="1" spans="1:3">
      <c r="A224" s="280" t="s">
        <v>147</v>
      </c>
      <c r="B224" s="293"/>
      <c r="C224" s="276"/>
    </row>
    <row r="225" s="270" customFormat="1" ht="20.1" customHeight="1" spans="1:3">
      <c r="A225" s="280" t="s">
        <v>148</v>
      </c>
      <c r="B225" s="294">
        <f>SUM(B226:B231)</f>
        <v>0</v>
      </c>
      <c r="C225" s="276"/>
    </row>
    <row r="226" s="270" customFormat="1" ht="20.1" customHeight="1" spans="1:3">
      <c r="A226" s="280" t="s">
        <v>23</v>
      </c>
      <c r="B226" s="293"/>
      <c r="C226" s="276"/>
    </row>
    <row r="227" s="270" customFormat="1" ht="20.1" customHeight="1" spans="1:3">
      <c r="A227" s="280" t="s">
        <v>24</v>
      </c>
      <c r="B227" s="293"/>
      <c r="C227" s="276"/>
    </row>
    <row r="228" s="270" customFormat="1" ht="20.1" customHeight="1" spans="1:3">
      <c r="A228" s="280" t="s">
        <v>25</v>
      </c>
      <c r="B228" s="291"/>
      <c r="C228" s="276"/>
    </row>
    <row r="229" s="270" customFormat="1" ht="20.1" customHeight="1" spans="1:3">
      <c r="A229" s="280" t="s">
        <v>149</v>
      </c>
      <c r="B229" s="291"/>
      <c r="C229" s="276"/>
    </row>
    <row r="230" s="270" customFormat="1" ht="20.1" customHeight="1" spans="1:3">
      <c r="A230" s="280" t="s">
        <v>32</v>
      </c>
      <c r="B230" s="291"/>
      <c r="C230" s="276"/>
    </row>
    <row r="231" s="270" customFormat="1" ht="20.1" customHeight="1" spans="1:3">
      <c r="A231" s="280" t="s">
        <v>150</v>
      </c>
      <c r="B231" s="291"/>
      <c r="C231" s="276"/>
    </row>
    <row r="232" s="270" customFormat="1" ht="20.1" customHeight="1" spans="1:3">
      <c r="A232" s="278" t="s">
        <v>151</v>
      </c>
      <c r="B232" s="292">
        <f>SUM(B233:B246)</f>
        <v>2170</v>
      </c>
      <c r="C232" s="276"/>
    </row>
    <row r="233" s="270" customFormat="1" ht="20.1" customHeight="1" spans="1:3">
      <c r="A233" s="280" t="s">
        <v>23</v>
      </c>
      <c r="B233" s="281">
        <v>1519</v>
      </c>
      <c r="C233" s="276"/>
    </row>
    <row r="234" s="270" customFormat="1" ht="20.1" customHeight="1" spans="1:3">
      <c r="A234" s="280" t="s">
        <v>24</v>
      </c>
      <c r="B234" s="281">
        <v>651</v>
      </c>
      <c r="C234" s="276"/>
    </row>
    <row r="235" s="270" customFormat="1" ht="20.1" customHeight="1" spans="1:3">
      <c r="A235" s="280" t="s">
        <v>25</v>
      </c>
      <c r="B235" s="281"/>
      <c r="C235" s="276"/>
    </row>
    <row r="236" s="270" customFormat="1" ht="20.1" customHeight="1" spans="1:3">
      <c r="A236" s="280" t="s">
        <v>152</v>
      </c>
      <c r="B236" s="281"/>
      <c r="C236" s="276"/>
    </row>
    <row r="237" s="270" customFormat="1" ht="20.1" customHeight="1" spans="1:3">
      <c r="A237" s="280" t="s">
        <v>153</v>
      </c>
      <c r="B237" s="281"/>
      <c r="C237" s="276"/>
    </row>
    <row r="238" s="270" customFormat="1" ht="20.1" customHeight="1" spans="1:3">
      <c r="A238" s="280" t="s">
        <v>65</v>
      </c>
      <c r="B238" s="281"/>
      <c r="C238" s="276"/>
    </row>
    <row r="239" s="270" customFormat="1" ht="20.1" customHeight="1" spans="1:3">
      <c r="A239" s="280" t="s">
        <v>154</v>
      </c>
      <c r="B239" s="281"/>
      <c r="C239" s="276"/>
    </row>
    <row r="240" s="270" customFormat="1" ht="20.1" customHeight="1" spans="1:3">
      <c r="A240" s="280" t="s">
        <v>155</v>
      </c>
      <c r="B240" s="281"/>
      <c r="C240" s="276"/>
    </row>
    <row r="241" s="270" customFormat="1" ht="20.1" customHeight="1" spans="1:3">
      <c r="A241" s="280" t="s">
        <v>156</v>
      </c>
      <c r="B241" s="281"/>
      <c r="C241" s="276"/>
    </row>
    <row r="242" s="270" customFormat="1" ht="20.1" customHeight="1" spans="1:3">
      <c r="A242" s="280" t="s">
        <v>157</v>
      </c>
      <c r="B242" s="281"/>
      <c r="C242" s="276"/>
    </row>
    <row r="243" s="270" customFormat="1" ht="20.1" customHeight="1" spans="1:3">
      <c r="A243" s="280" t="s">
        <v>158</v>
      </c>
      <c r="B243" s="281"/>
      <c r="C243" s="276"/>
    </row>
    <row r="244" s="270" customFormat="1" ht="20.1" customHeight="1" spans="1:3">
      <c r="A244" s="280" t="s">
        <v>159</v>
      </c>
      <c r="B244" s="281"/>
      <c r="C244" s="276"/>
    </row>
    <row r="245" s="270" customFormat="1" ht="20.1" customHeight="1" spans="1:3">
      <c r="A245" s="280" t="s">
        <v>32</v>
      </c>
      <c r="B245" s="281"/>
      <c r="C245" s="276"/>
    </row>
    <row r="246" s="270" customFormat="1" ht="20.1" customHeight="1" spans="1:3">
      <c r="A246" s="280" t="s">
        <v>160</v>
      </c>
      <c r="B246" s="281"/>
      <c r="C246" s="276"/>
    </row>
    <row r="247" s="270" customFormat="1" ht="20.1" customHeight="1" spans="1:3">
      <c r="A247" s="280" t="s">
        <v>161</v>
      </c>
      <c r="B247" s="279">
        <f>SUM(B248:B249)</f>
        <v>0</v>
      </c>
      <c r="C247" s="276"/>
    </row>
    <row r="248" s="270" customFormat="1" ht="20.1" customHeight="1" spans="1:3">
      <c r="A248" s="282" t="s">
        <v>162</v>
      </c>
      <c r="B248" s="281"/>
      <c r="C248" s="276"/>
    </row>
    <row r="249" s="270" customFormat="1" ht="20.1" customHeight="1" spans="1:3">
      <c r="A249" s="282" t="s">
        <v>163</v>
      </c>
      <c r="B249" s="281"/>
      <c r="C249" s="276"/>
    </row>
    <row r="250" s="270" customFormat="1" ht="20.1" customHeight="1" spans="1:3">
      <c r="A250" s="276" t="s">
        <v>164</v>
      </c>
      <c r="B250" s="295">
        <f>SUM(B251:B252)</f>
        <v>0</v>
      </c>
      <c r="C250" s="276"/>
    </row>
    <row r="251" s="270" customFormat="1" ht="20.1" customHeight="1" spans="1:3">
      <c r="A251" s="280" t="s">
        <v>165</v>
      </c>
      <c r="B251" s="281"/>
      <c r="C251" s="276"/>
    </row>
    <row r="252" s="270" customFormat="1" ht="20.1" customHeight="1" spans="1:3">
      <c r="A252" s="280" t="s">
        <v>166</v>
      </c>
      <c r="B252" s="281"/>
      <c r="C252" s="276"/>
    </row>
    <row r="253" s="270" customFormat="1" ht="20.1" customHeight="1" spans="1:3">
      <c r="A253" s="276" t="s">
        <v>167</v>
      </c>
      <c r="B253" s="295">
        <f>SUM(B254,B264)</f>
        <v>0</v>
      </c>
      <c r="C253" s="276"/>
    </row>
    <row r="254" s="270" customFormat="1" ht="20.1" customHeight="1" spans="1:3">
      <c r="A254" s="282" t="s">
        <v>168</v>
      </c>
      <c r="B254" s="279">
        <f>SUM(B255:B263)</f>
        <v>0</v>
      </c>
      <c r="C254" s="276"/>
    </row>
    <row r="255" s="270" customFormat="1" ht="20.1" customHeight="1" spans="1:3">
      <c r="A255" s="282" t="s">
        <v>169</v>
      </c>
      <c r="B255" s="281"/>
      <c r="C255" s="276"/>
    </row>
    <row r="256" s="270" customFormat="1" ht="20.1" customHeight="1" spans="1:3">
      <c r="A256" s="280" t="s">
        <v>170</v>
      </c>
      <c r="B256" s="281"/>
      <c r="C256" s="276"/>
    </row>
    <row r="257" s="270" customFormat="1" ht="20.1" customHeight="1" spans="1:3">
      <c r="A257" s="280" t="s">
        <v>171</v>
      </c>
      <c r="B257" s="281"/>
      <c r="C257" s="276"/>
    </row>
    <row r="258" s="270" customFormat="1" ht="20.1" customHeight="1" spans="1:3">
      <c r="A258" s="280" t="s">
        <v>172</v>
      </c>
      <c r="B258" s="281"/>
      <c r="C258" s="276"/>
    </row>
    <row r="259" s="270" customFormat="1" ht="20.1" customHeight="1" spans="1:3">
      <c r="A259" s="282" t="s">
        <v>173</v>
      </c>
      <c r="B259" s="281"/>
      <c r="C259" s="276"/>
    </row>
    <row r="260" s="270" customFormat="1" ht="20.1" customHeight="1" spans="1:3">
      <c r="A260" s="282" t="s">
        <v>174</v>
      </c>
      <c r="B260" s="281"/>
      <c r="C260" s="276"/>
    </row>
    <row r="261" s="270" customFormat="1" ht="20.1" customHeight="1" spans="1:3">
      <c r="A261" s="282" t="s">
        <v>175</v>
      </c>
      <c r="B261" s="281"/>
      <c r="C261" s="276"/>
    </row>
    <row r="262" s="270" customFormat="1" ht="20.1" customHeight="1" spans="1:3">
      <c r="A262" s="282" t="s">
        <v>176</v>
      </c>
      <c r="B262" s="281"/>
      <c r="C262" s="276"/>
    </row>
    <row r="263" s="270" customFormat="1" ht="20.1" customHeight="1" spans="1:3">
      <c r="A263" s="282" t="s">
        <v>177</v>
      </c>
      <c r="B263" s="281"/>
      <c r="C263" s="276"/>
    </row>
    <row r="264" s="270" customFormat="1" ht="20.1" customHeight="1" spans="1:3">
      <c r="A264" s="282" t="s">
        <v>178</v>
      </c>
      <c r="B264" s="281"/>
      <c r="C264" s="276"/>
    </row>
    <row r="265" s="270" customFormat="1" ht="20.1" customHeight="1" spans="1:3">
      <c r="A265" s="276" t="s">
        <v>179</v>
      </c>
      <c r="B265" s="295">
        <f>SUM(B266,B269,B280,B287,B295,B304,B320,B330,B340,B348,B354)</f>
        <v>17434</v>
      </c>
      <c r="C265" s="276"/>
    </row>
    <row r="266" s="270" customFormat="1" ht="20.1" customHeight="1" spans="1:3">
      <c r="A266" s="280" t="s">
        <v>180</v>
      </c>
      <c r="B266" s="279">
        <f>SUM(B267:B268)</f>
        <v>0</v>
      </c>
      <c r="C266" s="276"/>
    </row>
    <row r="267" s="270" customFormat="1" ht="20.1" customHeight="1" spans="1:3">
      <c r="A267" s="280" t="s">
        <v>181</v>
      </c>
      <c r="B267" s="281"/>
      <c r="C267" s="276"/>
    </row>
    <row r="268" s="270" customFormat="1" ht="20.1" customHeight="1" spans="1:3">
      <c r="A268" s="282" t="s">
        <v>182</v>
      </c>
      <c r="B268" s="281"/>
      <c r="C268" s="276"/>
    </row>
    <row r="269" s="270" customFormat="1" ht="20.1" customHeight="1" spans="1:3">
      <c r="A269" s="284" t="s">
        <v>183</v>
      </c>
      <c r="B269" s="279">
        <f>SUM(B270:B279)</f>
        <v>11994</v>
      </c>
      <c r="C269" s="276"/>
    </row>
    <row r="270" s="270" customFormat="1" ht="20.1" customHeight="1" spans="1:3">
      <c r="A270" s="282" t="s">
        <v>23</v>
      </c>
      <c r="B270" s="281">
        <v>5199</v>
      </c>
      <c r="C270" s="276"/>
    </row>
    <row r="271" s="270" customFormat="1" ht="20.1" customHeight="1" spans="1:3">
      <c r="A271" s="282" t="s">
        <v>24</v>
      </c>
      <c r="B271" s="281">
        <v>6795</v>
      </c>
      <c r="C271" s="276"/>
    </row>
    <row r="272" s="270" customFormat="1" ht="20.1" customHeight="1" spans="1:3">
      <c r="A272" s="282" t="s">
        <v>25</v>
      </c>
      <c r="B272" s="281"/>
      <c r="C272" s="276"/>
    </row>
    <row r="273" s="270" customFormat="1" ht="20.1" customHeight="1" spans="1:3">
      <c r="A273" s="282" t="s">
        <v>65</v>
      </c>
      <c r="B273" s="281"/>
      <c r="C273" s="276"/>
    </row>
    <row r="274" s="270" customFormat="1" ht="20.1" customHeight="1" spans="1:3">
      <c r="A274" s="282" t="s">
        <v>184</v>
      </c>
      <c r="B274" s="281"/>
      <c r="C274" s="276"/>
    </row>
    <row r="275" s="270" customFormat="1" ht="20.1" customHeight="1" spans="1:3">
      <c r="A275" s="282" t="s">
        <v>185</v>
      </c>
      <c r="B275" s="281"/>
      <c r="C275" s="276"/>
    </row>
    <row r="276" s="270" customFormat="1" ht="20.1" customHeight="1" spans="1:3">
      <c r="A276" s="282" t="s">
        <v>186</v>
      </c>
      <c r="B276" s="281"/>
      <c r="C276" s="276"/>
    </row>
    <row r="277" s="270" customFormat="1" ht="20.1" customHeight="1" spans="1:3">
      <c r="A277" s="282" t="s">
        <v>187</v>
      </c>
      <c r="B277" s="281"/>
      <c r="C277" s="276"/>
    </row>
    <row r="278" s="270" customFormat="1" ht="20.1" customHeight="1" spans="1:3">
      <c r="A278" s="282" t="s">
        <v>32</v>
      </c>
      <c r="B278" s="281"/>
      <c r="C278" s="276"/>
    </row>
    <row r="279" s="270" customFormat="1" ht="20.1" customHeight="1" spans="1:3">
      <c r="A279" s="282" t="s">
        <v>188</v>
      </c>
      <c r="B279" s="281"/>
      <c r="C279" s="276"/>
    </row>
    <row r="280" s="270" customFormat="1" ht="20.1" customHeight="1" spans="1:3">
      <c r="A280" s="280" t="s">
        <v>189</v>
      </c>
      <c r="B280" s="279">
        <f>SUM(B281:B286)</f>
        <v>0</v>
      </c>
      <c r="C280" s="276"/>
    </row>
    <row r="281" s="270" customFormat="1" ht="20.1" customHeight="1" spans="1:3">
      <c r="A281" s="280" t="s">
        <v>23</v>
      </c>
      <c r="B281" s="281"/>
      <c r="C281" s="276"/>
    </row>
    <row r="282" s="270" customFormat="1" ht="20.1" customHeight="1" spans="1:3">
      <c r="A282" s="280" t="s">
        <v>24</v>
      </c>
      <c r="B282" s="281"/>
      <c r="C282" s="276"/>
    </row>
    <row r="283" s="270" customFormat="1" ht="20.1" customHeight="1" spans="1:3">
      <c r="A283" s="282" t="s">
        <v>25</v>
      </c>
      <c r="B283" s="281"/>
      <c r="C283" s="276"/>
    </row>
    <row r="284" s="270" customFormat="1" ht="20.1" customHeight="1" spans="1:3">
      <c r="A284" s="282" t="s">
        <v>190</v>
      </c>
      <c r="B284" s="281"/>
      <c r="C284" s="276"/>
    </row>
    <row r="285" s="270" customFormat="1" ht="20.1" customHeight="1" spans="1:3">
      <c r="A285" s="282" t="s">
        <v>32</v>
      </c>
      <c r="B285" s="281"/>
      <c r="C285" s="276"/>
    </row>
    <row r="286" s="270" customFormat="1" ht="20.1" customHeight="1" spans="1:3">
      <c r="A286" s="276" t="s">
        <v>191</v>
      </c>
      <c r="B286" s="281"/>
      <c r="C286" s="276"/>
    </row>
    <row r="287" s="270" customFormat="1" ht="20.1" customHeight="1" spans="1:3">
      <c r="A287" s="285" t="s">
        <v>192</v>
      </c>
      <c r="B287" s="279">
        <f>SUM(B288:B294)</f>
        <v>1725</v>
      </c>
      <c r="C287" s="276"/>
    </row>
    <row r="288" s="270" customFormat="1" ht="20.1" customHeight="1" spans="1:3">
      <c r="A288" s="280" t="s">
        <v>23</v>
      </c>
      <c r="B288" s="281">
        <v>966</v>
      </c>
      <c r="C288" s="276"/>
    </row>
    <row r="289" s="270" customFormat="1" ht="20.1" customHeight="1" spans="1:3">
      <c r="A289" s="280" t="s">
        <v>24</v>
      </c>
      <c r="B289" s="281">
        <v>759</v>
      </c>
      <c r="C289" s="276"/>
    </row>
    <row r="290" s="270" customFormat="1" ht="20.1" customHeight="1" spans="1:3">
      <c r="A290" s="282" t="s">
        <v>25</v>
      </c>
      <c r="B290" s="281"/>
      <c r="C290" s="276"/>
    </row>
    <row r="291" s="270" customFormat="1" ht="20.1" customHeight="1" spans="1:3">
      <c r="A291" s="282" t="s">
        <v>193</v>
      </c>
      <c r="B291" s="281"/>
      <c r="C291" s="276"/>
    </row>
    <row r="292" s="270" customFormat="1" ht="20.1" customHeight="1" spans="1:3">
      <c r="A292" s="282" t="s">
        <v>194</v>
      </c>
      <c r="B292" s="281"/>
      <c r="C292" s="276"/>
    </row>
    <row r="293" s="270" customFormat="1" ht="20.1" customHeight="1" spans="1:3">
      <c r="A293" s="282" t="s">
        <v>32</v>
      </c>
      <c r="B293" s="281"/>
      <c r="C293" s="276"/>
    </row>
    <row r="294" s="270" customFormat="1" ht="20.1" customHeight="1" spans="1:3">
      <c r="A294" s="282" t="s">
        <v>195</v>
      </c>
      <c r="B294" s="281"/>
      <c r="C294" s="276"/>
    </row>
    <row r="295" s="270" customFormat="1" ht="20.1" customHeight="1" spans="1:3">
      <c r="A295" s="288" t="s">
        <v>196</v>
      </c>
      <c r="B295" s="279">
        <f>SUM(B296:B303)</f>
        <v>2945</v>
      </c>
      <c r="C295" s="276"/>
    </row>
    <row r="296" s="270" customFormat="1" ht="20.1" customHeight="1" spans="1:3">
      <c r="A296" s="280" t="s">
        <v>23</v>
      </c>
      <c r="B296" s="281">
        <v>1493</v>
      </c>
      <c r="C296" s="276"/>
    </row>
    <row r="297" s="270" customFormat="1" ht="20.1" customHeight="1" spans="1:3">
      <c r="A297" s="280" t="s">
        <v>24</v>
      </c>
      <c r="B297" s="281">
        <v>1452</v>
      </c>
      <c r="C297" s="276"/>
    </row>
    <row r="298" s="270" customFormat="1" ht="20.1" customHeight="1" spans="1:3">
      <c r="A298" s="280" t="s">
        <v>25</v>
      </c>
      <c r="B298" s="281"/>
      <c r="C298" s="276"/>
    </row>
    <row r="299" s="270" customFormat="1" ht="20.1" customHeight="1" spans="1:3">
      <c r="A299" s="282" t="s">
        <v>197</v>
      </c>
      <c r="B299" s="281"/>
      <c r="C299" s="276"/>
    </row>
    <row r="300" s="270" customFormat="1" ht="20.1" customHeight="1" spans="1:3">
      <c r="A300" s="282" t="s">
        <v>198</v>
      </c>
      <c r="B300" s="281"/>
      <c r="C300" s="276"/>
    </row>
    <row r="301" s="270" customFormat="1" ht="20.1" customHeight="1" spans="1:3">
      <c r="A301" s="282" t="s">
        <v>199</v>
      </c>
      <c r="B301" s="281"/>
      <c r="C301" s="276"/>
    </row>
    <row r="302" s="270" customFormat="1" ht="20.1" customHeight="1" spans="1:3">
      <c r="A302" s="280" t="s">
        <v>32</v>
      </c>
      <c r="B302" s="281"/>
      <c r="C302" s="276"/>
    </row>
    <row r="303" s="270" customFormat="1" ht="20.1" customHeight="1" spans="1:3">
      <c r="A303" s="280" t="s">
        <v>200</v>
      </c>
      <c r="B303" s="281"/>
      <c r="C303" s="276"/>
    </row>
    <row r="304" s="270" customFormat="1" ht="20.1" customHeight="1" spans="1:3">
      <c r="A304" s="278" t="s">
        <v>201</v>
      </c>
      <c r="B304" s="279">
        <f>SUM(B305:B319)</f>
        <v>770</v>
      </c>
      <c r="C304" s="276"/>
    </row>
    <row r="305" s="270" customFormat="1" ht="20.1" customHeight="1" spans="1:3">
      <c r="A305" s="282" t="s">
        <v>23</v>
      </c>
      <c r="B305" s="281">
        <v>366</v>
      </c>
      <c r="C305" s="276"/>
    </row>
    <row r="306" s="270" customFormat="1" ht="20.1" customHeight="1" spans="1:3">
      <c r="A306" s="282" t="s">
        <v>24</v>
      </c>
      <c r="B306" s="281">
        <v>404</v>
      </c>
      <c r="C306" s="276"/>
    </row>
    <row r="307" s="270" customFormat="1" ht="20.1" customHeight="1" spans="1:3">
      <c r="A307" s="282" t="s">
        <v>25</v>
      </c>
      <c r="B307" s="281"/>
      <c r="C307" s="276"/>
    </row>
    <row r="308" s="270" customFormat="1" ht="20.1" customHeight="1" spans="1:3">
      <c r="A308" s="276" t="s">
        <v>202</v>
      </c>
      <c r="B308" s="281"/>
      <c r="C308" s="276"/>
    </row>
    <row r="309" s="270" customFormat="1" ht="20.1" customHeight="1" spans="1:3">
      <c r="A309" s="280" t="s">
        <v>203</v>
      </c>
      <c r="B309" s="281"/>
      <c r="C309" s="276"/>
    </row>
    <row r="310" s="270" customFormat="1" ht="20.1" customHeight="1" spans="1:3">
      <c r="A310" s="280" t="s">
        <v>204</v>
      </c>
      <c r="B310" s="281"/>
      <c r="C310" s="276"/>
    </row>
    <row r="311" s="270" customFormat="1" ht="20.1" customHeight="1" spans="1:3">
      <c r="A311" s="283" t="s">
        <v>205</v>
      </c>
      <c r="B311" s="281"/>
      <c r="C311" s="276"/>
    </row>
    <row r="312" s="270" customFormat="1" ht="20.1" customHeight="1" spans="1:3">
      <c r="A312" s="282" t="s">
        <v>206</v>
      </c>
      <c r="B312" s="281"/>
      <c r="C312" s="276"/>
    </row>
    <row r="313" s="270" customFormat="1" ht="20.1" customHeight="1" spans="1:3">
      <c r="A313" s="282" t="s">
        <v>207</v>
      </c>
      <c r="B313" s="281"/>
      <c r="C313" s="276"/>
    </row>
    <row r="314" s="270" customFormat="1" ht="20.1" customHeight="1" spans="1:3">
      <c r="A314" s="282" t="s">
        <v>208</v>
      </c>
      <c r="B314" s="281"/>
      <c r="C314" s="276"/>
    </row>
    <row r="315" s="270" customFormat="1" ht="20.1" customHeight="1" spans="1:3">
      <c r="A315" s="282" t="s">
        <v>209</v>
      </c>
      <c r="B315" s="281"/>
      <c r="C315" s="276"/>
    </row>
    <row r="316" s="270" customFormat="1" ht="20.1" customHeight="1" spans="1:3">
      <c r="A316" s="282" t="s">
        <v>210</v>
      </c>
      <c r="B316" s="281"/>
      <c r="C316" s="276"/>
    </row>
    <row r="317" s="270" customFormat="1" ht="20.1" customHeight="1" spans="1:3">
      <c r="A317" s="282" t="s">
        <v>65</v>
      </c>
      <c r="B317" s="281"/>
      <c r="C317" s="276"/>
    </row>
    <row r="318" s="270" customFormat="1" ht="20.1" customHeight="1" spans="1:3">
      <c r="A318" s="282" t="s">
        <v>32</v>
      </c>
      <c r="B318" s="281"/>
      <c r="C318" s="276"/>
    </row>
    <row r="319" s="270" customFormat="1" ht="20.1" customHeight="1" spans="1:3">
      <c r="A319" s="280" t="s">
        <v>211</v>
      </c>
      <c r="B319" s="281"/>
      <c r="C319" s="276"/>
    </row>
    <row r="320" s="270" customFormat="1" ht="20.1" customHeight="1" spans="1:3">
      <c r="A320" s="283" t="s">
        <v>212</v>
      </c>
      <c r="B320" s="279">
        <f>SUM(B321:B329)</f>
        <v>0</v>
      </c>
      <c r="C320" s="276"/>
    </row>
    <row r="321" s="270" customFormat="1" ht="20.1" customHeight="1" spans="1:3">
      <c r="A321" s="280" t="s">
        <v>23</v>
      </c>
      <c r="B321" s="281"/>
      <c r="C321" s="276"/>
    </row>
    <row r="322" s="270" customFormat="1" ht="20.1" customHeight="1" spans="1:3">
      <c r="A322" s="282" t="s">
        <v>24</v>
      </c>
      <c r="B322" s="281"/>
      <c r="C322" s="276"/>
    </row>
    <row r="323" s="270" customFormat="1" ht="20.1" customHeight="1" spans="1:3">
      <c r="A323" s="282" t="s">
        <v>25</v>
      </c>
      <c r="B323" s="281"/>
      <c r="C323" s="276"/>
    </row>
    <row r="324" s="270" customFormat="1" ht="20.1" customHeight="1" spans="1:3">
      <c r="A324" s="282" t="s">
        <v>213</v>
      </c>
      <c r="B324" s="281"/>
      <c r="C324" s="276"/>
    </row>
    <row r="325" s="270" customFormat="1" ht="20.1" customHeight="1" spans="1:3">
      <c r="A325" s="276" t="s">
        <v>214</v>
      </c>
      <c r="B325" s="281"/>
      <c r="C325" s="276"/>
    </row>
    <row r="326" s="270" customFormat="1" ht="20.1" customHeight="1" spans="1:3">
      <c r="A326" s="280" t="s">
        <v>215</v>
      </c>
      <c r="B326" s="281"/>
      <c r="C326" s="276"/>
    </row>
    <row r="327" s="270" customFormat="1" ht="20.1" customHeight="1" spans="1:3">
      <c r="A327" s="280" t="s">
        <v>65</v>
      </c>
      <c r="B327" s="281"/>
      <c r="C327" s="276"/>
    </row>
    <row r="328" s="270" customFormat="1" ht="20.1" customHeight="1" spans="1:3">
      <c r="A328" s="280" t="s">
        <v>32</v>
      </c>
      <c r="B328" s="281"/>
      <c r="C328" s="276"/>
    </row>
    <row r="329" s="270" customFormat="1" ht="20.1" customHeight="1" spans="1:3">
      <c r="A329" s="280" t="s">
        <v>216</v>
      </c>
      <c r="B329" s="281"/>
      <c r="C329" s="276"/>
    </row>
    <row r="330" s="270" customFormat="1" ht="20.1" customHeight="1" spans="1:3">
      <c r="A330" s="282" t="s">
        <v>217</v>
      </c>
      <c r="B330" s="279">
        <f>SUM(B331:B339)</f>
        <v>0</v>
      </c>
      <c r="C330" s="276"/>
    </row>
    <row r="331" s="270" customFormat="1" ht="20.1" customHeight="1" spans="1:3">
      <c r="A331" s="282" t="s">
        <v>23</v>
      </c>
      <c r="B331" s="281"/>
      <c r="C331" s="276"/>
    </row>
    <row r="332" s="270" customFormat="1" ht="20.1" customHeight="1" spans="1:3">
      <c r="A332" s="282" t="s">
        <v>24</v>
      </c>
      <c r="B332" s="281"/>
      <c r="C332" s="276"/>
    </row>
    <row r="333" s="270" customFormat="1" ht="20.1" customHeight="1" spans="1:3">
      <c r="A333" s="280" t="s">
        <v>25</v>
      </c>
      <c r="B333" s="281"/>
      <c r="C333" s="276"/>
    </row>
    <row r="334" s="270" customFormat="1" ht="20.1" customHeight="1" spans="1:3">
      <c r="A334" s="280" t="s">
        <v>218</v>
      </c>
      <c r="B334" s="281"/>
      <c r="C334" s="276"/>
    </row>
    <row r="335" s="270" customFormat="1" ht="20.1" customHeight="1" spans="1:3">
      <c r="A335" s="280" t="s">
        <v>219</v>
      </c>
      <c r="B335" s="281"/>
      <c r="C335" s="276"/>
    </row>
    <row r="336" s="270" customFormat="1" ht="20.1" customHeight="1" spans="1:3">
      <c r="A336" s="282" t="s">
        <v>220</v>
      </c>
      <c r="B336" s="281"/>
      <c r="C336" s="276"/>
    </row>
    <row r="337" s="270" customFormat="1" ht="20.1" customHeight="1" spans="1:3">
      <c r="A337" s="282" t="s">
        <v>65</v>
      </c>
      <c r="B337" s="281"/>
      <c r="C337" s="276"/>
    </row>
    <row r="338" s="270" customFormat="1" ht="20.1" customHeight="1" spans="1:3">
      <c r="A338" s="282" t="s">
        <v>32</v>
      </c>
      <c r="B338" s="281"/>
      <c r="C338" s="276"/>
    </row>
    <row r="339" s="270" customFormat="1" ht="20.1" customHeight="1" spans="1:3">
      <c r="A339" s="282" t="s">
        <v>221</v>
      </c>
      <c r="B339" s="281"/>
      <c r="C339" s="276"/>
    </row>
    <row r="340" s="270" customFormat="1" ht="20.1" customHeight="1" spans="1:3">
      <c r="A340" s="276" t="s">
        <v>222</v>
      </c>
      <c r="B340" s="279">
        <f>SUM(B341:B347)</f>
        <v>0</v>
      </c>
      <c r="C340" s="276"/>
    </row>
    <row r="341" s="270" customFormat="1" ht="20.1" customHeight="1" spans="1:3">
      <c r="A341" s="280" t="s">
        <v>23</v>
      </c>
      <c r="B341" s="281"/>
      <c r="C341" s="276"/>
    </row>
    <row r="342" s="270" customFormat="1" ht="20.1" customHeight="1" spans="1:3">
      <c r="A342" s="280" t="s">
        <v>24</v>
      </c>
      <c r="B342" s="281"/>
      <c r="C342" s="276"/>
    </row>
    <row r="343" s="270" customFormat="1" ht="20.1" customHeight="1" spans="1:3">
      <c r="A343" s="283" t="s">
        <v>25</v>
      </c>
      <c r="B343" s="281"/>
      <c r="C343" s="276"/>
    </row>
    <row r="344" s="270" customFormat="1" ht="20.1" customHeight="1" spans="1:3">
      <c r="A344" s="286" t="s">
        <v>223</v>
      </c>
      <c r="B344" s="281"/>
      <c r="C344" s="276"/>
    </row>
    <row r="345" s="270" customFormat="1" ht="20.1" customHeight="1" spans="1:3">
      <c r="A345" s="282" t="s">
        <v>224</v>
      </c>
      <c r="B345" s="281"/>
      <c r="C345" s="276"/>
    </row>
    <row r="346" s="270" customFormat="1" ht="20.1" customHeight="1" spans="1:3">
      <c r="A346" s="282" t="s">
        <v>32</v>
      </c>
      <c r="B346" s="281"/>
      <c r="C346" s="276"/>
    </row>
    <row r="347" s="270" customFormat="1" ht="20.1" customHeight="1" spans="1:3">
      <c r="A347" s="280" t="s">
        <v>225</v>
      </c>
      <c r="B347" s="281"/>
      <c r="C347" s="276"/>
    </row>
    <row r="348" s="270" customFormat="1" ht="20.1" customHeight="1" spans="1:3">
      <c r="A348" s="280" t="s">
        <v>226</v>
      </c>
      <c r="B348" s="279">
        <f>SUM(B349:B353)</f>
        <v>0</v>
      </c>
      <c r="C348" s="276"/>
    </row>
    <row r="349" s="270" customFormat="1" ht="20.1" customHeight="1" spans="1:3">
      <c r="A349" s="280" t="s">
        <v>23</v>
      </c>
      <c r="B349" s="281"/>
      <c r="C349" s="276"/>
    </row>
    <row r="350" s="270" customFormat="1" ht="20.1" customHeight="1" spans="1:3">
      <c r="A350" s="282" t="s">
        <v>24</v>
      </c>
      <c r="B350" s="281"/>
      <c r="C350" s="276"/>
    </row>
    <row r="351" s="270" customFormat="1" ht="20.1" customHeight="1" spans="1:3">
      <c r="A351" s="280" t="s">
        <v>65</v>
      </c>
      <c r="B351" s="281"/>
      <c r="C351" s="276"/>
    </row>
    <row r="352" s="270" customFormat="1" ht="20.1" customHeight="1" spans="1:3">
      <c r="A352" s="282" t="s">
        <v>227</v>
      </c>
      <c r="B352" s="281"/>
      <c r="C352" s="276"/>
    </row>
    <row r="353" s="270" customFormat="1" ht="20.1" customHeight="1" spans="1:3">
      <c r="A353" s="280" t="s">
        <v>228</v>
      </c>
      <c r="B353" s="281"/>
      <c r="C353" s="276"/>
    </row>
    <row r="354" s="270" customFormat="1" ht="20.1" customHeight="1" spans="1:3">
      <c r="A354" s="280" t="s">
        <v>229</v>
      </c>
      <c r="B354" s="279">
        <f>SUM(B355)</f>
        <v>0</v>
      </c>
      <c r="C354" s="276"/>
    </row>
    <row r="355" s="270" customFormat="1" ht="20.1" customHeight="1" spans="1:3">
      <c r="A355" s="280" t="s">
        <v>230</v>
      </c>
      <c r="B355" s="281"/>
      <c r="C355" s="276"/>
    </row>
    <row r="356" s="270" customFormat="1" ht="20.1" customHeight="1" spans="1:3">
      <c r="A356" s="276" t="s">
        <v>231</v>
      </c>
      <c r="B356" s="295">
        <f>SUM(B357,B362,B371,B377,B383,B387,B391,B395,B401,B408)</f>
        <v>82576</v>
      </c>
      <c r="C356" s="276"/>
    </row>
    <row r="357" s="270" customFormat="1" ht="20.1" customHeight="1" spans="1:3">
      <c r="A357" s="282" t="s">
        <v>232</v>
      </c>
      <c r="B357" s="279">
        <f>SUM(B358:B361)</f>
        <v>8340</v>
      </c>
      <c r="C357" s="276"/>
    </row>
    <row r="358" s="270" customFormat="1" ht="20.1" customHeight="1" spans="1:3">
      <c r="A358" s="280" t="s">
        <v>23</v>
      </c>
      <c r="B358" s="281">
        <v>6097</v>
      </c>
      <c r="C358" s="276"/>
    </row>
    <row r="359" s="270" customFormat="1" ht="20.1" customHeight="1" spans="1:3">
      <c r="A359" s="280" t="s">
        <v>24</v>
      </c>
      <c r="B359" s="281">
        <v>280</v>
      </c>
      <c r="C359" s="276"/>
    </row>
    <row r="360" s="270" customFormat="1" ht="20.1" customHeight="1" spans="1:3">
      <c r="A360" s="280" t="s">
        <v>25</v>
      </c>
      <c r="B360" s="281"/>
      <c r="C360" s="276"/>
    </row>
    <row r="361" s="270" customFormat="1" ht="20.1" customHeight="1" spans="1:3">
      <c r="A361" s="286" t="s">
        <v>233</v>
      </c>
      <c r="B361" s="281">
        <v>1963</v>
      </c>
      <c r="C361" s="276"/>
    </row>
    <row r="362" s="270" customFormat="1" ht="20.1" customHeight="1" spans="1:3">
      <c r="A362" s="280" t="s">
        <v>234</v>
      </c>
      <c r="B362" s="279">
        <f>SUM(B363:B370)</f>
        <v>70451</v>
      </c>
      <c r="C362" s="276"/>
    </row>
    <row r="363" s="270" customFormat="1" ht="20.1" customHeight="1" spans="1:3">
      <c r="A363" s="280" t="s">
        <v>235</v>
      </c>
      <c r="B363" s="281">
        <v>478</v>
      </c>
      <c r="C363" s="276"/>
    </row>
    <row r="364" s="270" customFormat="1" ht="20.1" customHeight="1" spans="1:3">
      <c r="A364" s="280" t="s">
        <v>236</v>
      </c>
      <c r="B364" s="281">
        <v>23414</v>
      </c>
      <c r="C364" s="276"/>
    </row>
    <row r="365" s="270" customFormat="1" ht="20.1" customHeight="1" spans="1:3">
      <c r="A365" s="282" t="s">
        <v>237</v>
      </c>
      <c r="B365" s="281">
        <v>12850</v>
      </c>
      <c r="C365" s="276"/>
    </row>
    <row r="366" s="270" customFormat="1" ht="20.1" customHeight="1" spans="1:3">
      <c r="A366" s="282" t="s">
        <v>238</v>
      </c>
      <c r="B366" s="281">
        <f>8296+219</f>
        <v>8515</v>
      </c>
      <c r="C366" s="276"/>
    </row>
    <row r="367" s="270" customFormat="1" ht="20.1" customHeight="1" spans="1:3">
      <c r="A367" s="282" t="s">
        <v>239</v>
      </c>
      <c r="B367" s="281"/>
      <c r="C367" s="276"/>
    </row>
    <row r="368" s="270" customFormat="1" ht="20.1" customHeight="1" spans="1:3">
      <c r="A368" s="280" t="s">
        <v>240</v>
      </c>
      <c r="B368" s="281"/>
      <c r="C368" s="276"/>
    </row>
    <row r="369" s="270" customFormat="1" ht="20.1" customHeight="1" spans="1:3">
      <c r="A369" s="280" t="s">
        <v>241</v>
      </c>
      <c r="B369" s="281"/>
      <c r="C369" s="276"/>
    </row>
    <row r="370" s="270" customFormat="1" ht="20.1" customHeight="1" spans="1:3">
      <c r="A370" s="280" t="s">
        <v>242</v>
      </c>
      <c r="B370" s="281">
        <f>1023+17171+7000</f>
        <v>25194</v>
      </c>
      <c r="C370" s="276"/>
    </row>
    <row r="371" s="270" customFormat="1" ht="20.1" customHeight="1" spans="1:3">
      <c r="A371" s="280" t="s">
        <v>243</v>
      </c>
      <c r="B371" s="279">
        <f>SUM(B372:B376)</f>
        <v>1525</v>
      </c>
      <c r="C371" s="276"/>
    </row>
    <row r="372" s="270" customFormat="1" ht="20.1" customHeight="1" spans="1:3">
      <c r="A372" s="280" t="s">
        <v>244</v>
      </c>
      <c r="B372" s="281"/>
      <c r="C372" s="276"/>
    </row>
    <row r="373" s="270" customFormat="1" ht="20.1" customHeight="1" spans="1:3">
      <c r="A373" s="280" t="s">
        <v>245</v>
      </c>
      <c r="B373" s="281">
        <v>957</v>
      </c>
      <c r="C373" s="276"/>
    </row>
    <row r="374" s="270" customFormat="1" ht="20.1" customHeight="1" spans="1:3">
      <c r="A374" s="280" t="s">
        <v>246</v>
      </c>
      <c r="B374" s="281"/>
      <c r="C374" s="276"/>
    </row>
    <row r="375" s="270" customFormat="1" ht="20.1" customHeight="1" spans="1:3">
      <c r="A375" s="282" t="s">
        <v>247</v>
      </c>
      <c r="B375" s="281">
        <v>568</v>
      </c>
      <c r="C375" s="276"/>
    </row>
    <row r="376" s="270" customFormat="1" ht="20.1" customHeight="1" spans="1:3">
      <c r="A376" s="282" t="s">
        <v>248</v>
      </c>
      <c r="B376" s="281"/>
      <c r="C376" s="276"/>
    </row>
    <row r="377" s="270" customFormat="1" ht="20.1" customHeight="1" spans="1:3">
      <c r="A377" s="276" t="s">
        <v>249</v>
      </c>
      <c r="B377" s="279">
        <f>SUM(B378:B382)</f>
        <v>0</v>
      </c>
      <c r="C377" s="276"/>
    </row>
    <row r="378" s="270" customFormat="1" ht="20.1" customHeight="1" spans="1:3">
      <c r="A378" s="280" t="s">
        <v>250</v>
      </c>
      <c r="B378" s="281"/>
      <c r="C378" s="276"/>
    </row>
    <row r="379" s="270" customFormat="1" ht="20.1" customHeight="1" spans="1:3">
      <c r="A379" s="280" t="s">
        <v>251</v>
      </c>
      <c r="B379" s="281"/>
      <c r="C379" s="276"/>
    </row>
    <row r="380" s="270" customFormat="1" ht="20.1" customHeight="1" spans="1:3">
      <c r="A380" s="280" t="s">
        <v>252</v>
      </c>
      <c r="B380" s="281"/>
      <c r="C380" s="276"/>
    </row>
    <row r="381" s="270" customFormat="1" ht="20.1" customHeight="1" spans="1:3">
      <c r="A381" s="282" t="s">
        <v>253</v>
      </c>
      <c r="B381" s="281"/>
      <c r="C381" s="276"/>
    </row>
    <row r="382" s="270" customFormat="1" ht="20.1" customHeight="1" spans="1:3">
      <c r="A382" s="282" t="s">
        <v>254</v>
      </c>
      <c r="B382" s="281"/>
      <c r="C382" s="276"/>
    </row>
    <row r="383" s="270" customFormat="1" ht="20.1" customHeight="1" spans="1:3">
      <c r="A383" s="282" t="s">
        <v>255</v>
      </c>
      <c r="B383" s="279">
        <f>SUM(B384:B386)</f>
        <v>0</v>
      </c>
      <c r="C383" s="276"/>
    </row>
    <row r="384" s="270" customFormat="1" ht="20.1" customHeight="1" spans="1:3">
      <c r="A384" s="280" t="s">
        <v>256</v>
      </c>
      <c r="B384" s="281"/>
      <c r="C384" s="276"/>
    </row>
    <row r="385" s="270" customFormat="1" ht="20.1" customHeight="1" spans="1:3">
      <c r="A385" s="280" t="s">
        <v>257</v>
      </c>
      <c r="B385" s="281"/>
      <c r="C385" s="276"/>
    </row>
    <row r="386" s="270" customFormat="1" ht="20.1" customHeight="1" spans="1:3">
      <c r="A386" s="280" t="s">
        <v>258</v>
      </c>
      <c r="B386" s="281"/>
      <c r="C386" s="276"/>
    </row>
    <row r="387" s="270" customFormat="1" ht="20.1" customHeight="1" spans="1:3">
      <c r="A387" s="282" t="s">
        <v>259</v>
      </c>
      <c r="B387" s="279">
        <f>SUM(B388:B390)</f>
        <v>0</v>
      </c>
      <c r="C387" s="276"/>
    </row>
    <row r="388" s="270" customFormat="1" ht="20.1" customHeight="1" spans="1:3">
      <c r="A388" s="282" t="s">
        <v>260</v>
      </c>
      <c r="B388" s="281"/>
      <c r="C388" s="276"/>
    </row>
    <row r="389" s="270" customFormat="1" ht="20.1" customHeight="1" spans="1:3">
      <c r="A389" s="282" t="s">
        <v>261</v>
      </c>
      <c r="B389" s="281"/>
      <c r="C389" s="276"/>
    </row>
    <row r="390" s="270" customFormat="1" ht="20.1" customHeight="1" spans="1:3">
      <c r="A390" s="276" t="s">
        <v>262</v>
      </c>
      <c r="B390" s="281"/>
      <c r="C390" s="276"/>
    </row>
    <row r="391" s="270" customFormat="1" ht="20.1" customHeight="1" spans="1:3">
      <c r="A391" s="280" t="s">
        <v>263</v>
      </c>
      <c r="B391" s="279">
        <f>SUM(B392:B394)</f>
        <v>60</v>
      </c>
      <c r="C391" s="276"/>
    </row>
    <row r="392" s="270" customFormat="1" ht="20.1" customHeight="1" spans="1:3">
      <c r="A392" s="280" t="s">
        <v>264</v>
      </c>
      <c r="B392" s="281">
        <v>60</v>
      </c>
      <c r="C392" s="276"/>
    </row>
    <row r="393" s="270" customFormat="1" ht="20.1" customHeight="1" spans="1:3">
      <c r="A393" s="280" t="s">
        <v>265</v>
      </c>
      <c r="B393" s="281"/>
      <c r="C393" s="276"/>
    </row>
    <row r="394" s="270" customFormat="1" ht="20.1" customHeight="1" spans="1:3">
      <c r="A394" s="282" t="s">
        <v>266</v>
      </c>
      <c r="B394" s="281"/>
      <c r="C394" s="276"/>
    </row>
    <row r="395" s="270" customFormat="1" ht="20.1" customHeight="1" spans="1:3">
      <c r="A395" s="282" t="s">
        <v>267</v>
      </c>
      <c r="B395" s="279">
        <f>SUM(B396:B400)</f>
        <v>900</v>
      </c>
      <c r="C395" s="276"/>
    </row>
    <row r="396" s="270" customFormat="1" ht="20.1" customHeight="1" spans="1:3">
      <c r="A396" s="282" t="s">
        <v>268</v>
      </c>
      <c r="B396" s="281">
        <v>560</v>
      </c>
      <c r="C396" s="276"/>
    </row>
    <row r="397" s="270" customFormat="1" ht="20.1" customHeight="1" spans="1:3">
      <c r="A397" s="280" t="s">
        <v>269</v>
      </c>
      <c r="B397" s="281">
        <v>340</v>
      </c>
      <c r="C397" s="276"/>
    </row>
    <row r="398" s="270" customFormat="1" ht="20.1" customHeight="1" spans="1:3">
      <c r="A398" s="280" t="s">
        <v>270</v>
      </c>
      <c r="B398" s="281"/>
      <c r="C398" s="276"/>
    </row>
    <row r="399" s="270" customFormat="1" ht="20.1" customHeight="1" spans="1:3">
      <c r="A399" s="280" t="s">
        <v>271</v>
      </c>
      <c r="B399" s="281"/>
      <c r="C399" s="276"/>
    </row>
    <row r="400" s="270" customFormat="1" ht="20.1" customHeight="1" spans="1:3">
      <c r="A400" s="280" t="s">
        <v>272</v>
      </c>
      <c r="B400" s="281"/>
      <c r="C400" s="276"/>
    </row>
    <row r="401" s="270" customFormat="1" ht="20.1" customHeight="1" spans="1:3">
      <c r="A401" s="280" t="s">
        <v>273</v>
      </c>
      <c r="B401" s="279">
        <f>SUM(B402:B407)</f>
        <v>1300</v>
      </c>
      <c r="C401" s="276"/>
    </row>
    <row r="402" s="270" customFormat="1" ht="20.1" customHeight="1" spans="1:3">
      <c r="A402" s="282" t="s">
        <v>274</v>
      </c>
      <c r="B402" s="281">
        <v>1300</v>
      </c>
      <c r="C402" s="276"/>
    </row>
    <row r="403" s="270" customFormat="1" ht="20.1" customHeight="1" spans="1:3">
      <c r="A403" s="282" t="s">
        <v>275</v>
      </c>
      <c r="B403" s="281"/>
      <c r="C403" s="276"/>
    </row>
    <row r="404" s="270" customFormat="1" ht="20.1" customHeight="1" spans="1:3">
      <c r="A404" s="282" t="s">
        <v>276</v>
      </c>
      <c r="B404" s="281"/>
      <c r="C404" s="276"/>
    </row>
    <row r="405" s="270" customFormat="1" ht="20.1" customHeight="1" spans="1:3">
      <c r="A405" s="276" t="s">
        <v>277</v>
      </c>
      <c r="B405" s="281"/>
      <c r="C405" s="276"/>
    </row>
    <row r="406" s="270" customFormat="1" ht="20.1" customHeight="1" spans="1:3">
      <c r="A406" s="280" t="s">
        <v>278</v>
      </c>
      <c r="B406" s="281"/>
      <c r="C406" s="276"/>
    </row>
    <row r="407" s="270" customFormat="1" ht="20.1" customHeight="1" spans="1:3">
      <c r="A407" s="280" t="s">
        <v>279</v>
      </c>
      <c r="B407" s="281"/>
      <c r="C407" s="276"/>
    </row>
    <row r="408" s="270" customFormat="1" ht="20.1" customHeight="1" spans="1:3">
      <c r="A408" s="280" t="s">
        <v>280</v>
      </c>
      <c r="B408" s="281"/>
      <c r="C408" s="276"/>
    </row>
    <row r="409" s="270" customFormat="1" ht="20.1" customHeight="1" spans="1:3">
      <c r="A409" s="276" t="s">
        <v>281</v>
      </c>
      <c r="B409" s="295">
        <f>SUM(B410,B415,B423,B429,B433,B438,B443,B450,B454,B458)</f>
        <v>3237</v>
      </c>
      <c r="C409" s="276"/>
    </row>
    <row r="410" s="270" customFormat="1" ht="20.1" customHeight="1" spans="1:3">
      <c r="A410" s="282" t="s">
        <v>282</v>
      </c>
      <c r="B410" s="279">
        <f>SUM(B411:B414)</f>
        <v>237</v>
      </c>
      <c r="C410" s="276"/>
    </row>
    <row r="411" s="270" customFormat="1" ht="20.1" customHeight="1" spans="1:3">
      <c r="A411" s="280" t="s">
        <v>23</v>
      </c>
      <c r="B411" s="281">
        <v>142</v>
      </c>
      <c r="C411" s="276"/>
    </row>
    <row r="412" s="270" customFormat="1" ht="20.1" customHeight="1" spans="1:3">
      <c r="A412" s="280" t="s">
        <v>24</v>
      </c>
      <c r="B412" s="281">
        <v>95</v>
      </c>
      <c r="C412" s="276"/>
    </row>
    <row r="413" s="270" customFormat="1" ht="20.1" customHeight="1" spans="1:3">
      <c r="A413" s="280" t="s">
        <v>25</v>
      </c>
      <c r="B413" s="281"/>
      <c r="C413" s="276"/>
    </row>
    <row r="414" s="270" customFormat="1" ht="20.1" customHeight="1" spans="1:3">
      <c r="A414" s="282" t="s">
        <v>283</v>
      </c>
      <c r="B414" s="281"/>
      <c r="C414" s="276"/>
    </row>
    <row r="415" s="270" customFormat="1" ht="20.1" customHeight="1" spans="1:3">
      <c r="A415" s="280" t="s">
        <v>284</v>
      </c>
      <c r="B415" s="279">
        <f>SUM(B416:B422)</f>
        <v>0</v>
      </c>
      <c r="C415" s="276"/>
    </row>
    <row r="416" s="270" customFormat="1" ht="20.1" customHeight="1" spans="1:3">
      <c r="A416" s="280" t="s">
        <v>285</v>
      </c>
      <c r="B416" s="281"/>
      <c r="C416" s="276"/>
    </row>
    <row r="417" s="270" customFormat="1" ht="20.1" customHeight="1" spans="1:3">
      <c r="A417" s="276" t="s">
        <v>286</v>
      </c>
      <c r="B417" s="281"/>
      <c r="C417" s="276"/>
    </row>
    <row r="418" s="270" customFormat="1" ht="20.1" customHeight="1" spans="1:3">
      <c r="A418" s="280" t="s">
        <v>287</v>
      </c>
      <c r="B418" s="281"/>
      <c r="C418" s="276"/>
    </row>
    <row r="419" s="270" customFormat="1" ht="20.1" customHeight="1" spans="1:3">
      <c r="A419" s="280" t="s">
        <v>288</v>
      </c>
      <c r="B419" s="281"/>
      <c r="C419" s="276"/>
    </row>
    <row r="420" s="270" customFormat="1" ht="20.1" customHeight="1" spans="1:3">
      <c r="A420" s="280" t="s">
        <v>289</v>
      </c>
      <c r="B420" s="281"/>
      <c r="C420" s="276"/>
    </row>
    <row r="421" s="270" customFormat="1" ht="20.1" customHeight="1" spans="1:3">
      <c r="A421" s="282" t="s">
        <v>290</v>
      </c>
      <c r="B421" s="281"/>
      <c r="C421" s="276"/>
    </row>
    <row r="422" s="270" customFormat="1" ht="20.1" customHeight="1" spans="1:3">
      <c r="A422" s="282" t="s">
        <v>291</v>
      </c>
      <c r="B422" s="281"/>
      <c r="C422" s="276"/>
    </row>
    <row r="423" s="270" customFormat="1" ht="20.1" customHeight="1" spans="1:3">
      <c r="A423" s="282" t="s">
        <v>292</v>
      </c>
      <c r="B423" s="279">
        <f>SUM(B424:B428)</f>
        <v>0</v>
      </c>
      <c r="C423" s="276"/>
    </row>
    <row r="424" s="270" customFormat="1" ht="20.1" customHeight="1" spans="1:3">
      <c r="A424" s="280" t="s">
        <v>285</v>
      </c>
      <c r="B424" s="281"/>
      <c r="C424" s="276"/>
    </row>
    <row r="425" s="270" customFormat="1" ht="20.1" customHeight="1" spans="1:3">
      <c r="A425" s="280" t="s">
        <v>293</v>
      </c>
      <c r="B425" s="281"/>
      <c r="C425" s="276"/>
    </row>
    <row r="426" s="270" customFormat="1" ht="20.1" customHeight="1" spans="1:3">
      <c r="A426" s="280" t="s">
        <v>294</v>
      </c>
      <c r="B426" s="281"/>
      <c r="C426" s="276"/>
    </row>
    <row r="427" s="270" customFormat="1" ht="20.1" customHeight="1" spans="1:3">
      <c r="A427" s="282" t="s">
        <v>295</v>
      </c>
      <c r="B427" s="281"/>
      <c r="C427" s="276"/>
    </row>
    <row r="428" s="270" customFormat="1" ht="20.1" customHeight="1" spans="1:3">
      <c r="A428" s="282" t="s">
        <v>296</v>
      </c>
      <c r="B428" s="281"/>
      <c r="C428" s="276"/>
    </row>
    <row r="429" s="270" customFormat="1" ht="20.1" customHeight="1" spans="1:3">
      <c r="A429" s="282" t="s">
        <v>297</v>
      </c>
      <c r="B429" s="279">
        <f>SUM(B430:B432)</f>
        <v>3000</v>
      </c>
      <c r="C429" s="276"/>
    </row>
    <row r="430" s="270" customFormat="1" ht="20.1" customHeight="1" spans="1:3">
      <c r="A430" s="276" t="s">
        <v>285</v>
      </c>
      <c r="B430" s="281"/>
      <c r="C430" s="276"/>
    </row>
    <row r="431" s="270" customFormat="1" ht="20.1" customHeight="1" spans="1:3">
      <c r="A431" s="280" t="s">
        <v>298</v>
      </c>
      <c r="B431" s="281">
        <v>3000</v>
      </c>
      <c r="C431" s="276"/>
    </row>
    <row r="432" s="270" customFormat="1" ht="20.1" customHeight="1" spans="1:3">
      <c r="A432" s="282" t="s">
        <v>299</v>
      </c>
      <c r="B432" s="281"/>
      <c r="C432" s="276"/>
    </row>
    <row r="433" s="270" customFormat="1" ht="20.1" customHeight="1" spans="1:3">
      <c r="A433" s="282" t="s">
        <v>300</v>
      </c>
      <c r="B433" s="279">
        <f>SUM(B434:B437)</f>
        <v>0</v>
      </c>
      <c r="C433" s="276"/>
    </row>
    <row r="434" s="270" customFormat="1" ht="20.1" customHeight="1" spans="1:3">
      <c r="A434" s="282" t="s">
        <v>285</v>
      </c>
      <c r="B434" s="281"/>
      <c r="C434" s="276"/>
    </row>
    <row r="435" s="270" customFormat="1" ht="20.1" customHeight="1" spans="1:3">
      <c r="A435" s="280" t="s">
        <v>301</v>
      </c>
      <c r="B435" s="281"/>
      <c r="C435" s="276"/>
    </row>
    <row r="436" s="270" customFormat="1" ht="20.1" customHeight="1" spans="1:3">
      <c r="A436" s="280" t="s">
        <v>302</v>
      </c>
      <c r="B436" s="281"/>
      <c r="C436" s="276"/>
    </row>
    <row r="437" s="270" customFormat="1" ht="20.1" customHeight="1" spans="1:3">
      <c r="A437" s="280" t="s">
        <v>303</v>
      </c>
      <c r="B437" s="281"/>
      <c r="C437" s="276"/>
    </row>
    <row r="438" s="270" customFormat="1" ht="20.1" customHeight="1" spans="1:3">
      <c r="A438" s="282" t="s">
        <v>304</v>
      </c>
      <c r="B438" s="279">
        <f>SUM(B439:B442)</f>
        <v>0</v>
      </c>
      <c r="C438" s="276"/>
    </row>
    <row r="439" s="270" customFormat="1" ht="20.1" customHeight="1" spans="1:3">
      <c r="A439" s="282" t="s">
        <v>305</v>
      </c>
      <c r="B439" s="281"/>
      <c r="C439" s="276"/>
    </row>
    <row r="440" s="270" customFormat="1" ht="20.1" customHeight="1" spans="1:3">
      <c r="A440" s="282" t="s">
        <v>306</v>
      </c>
      <c r="B440" s="281"/>
      <c r="C440" s="276"/>
    </row>
    <row r="441" s="270" customFormat="1" ht="20.1" customHeight="1" spans="1:3">
      <c r="A441" s="282" t="s">
        <v>307</v>
      </c>
      <c r="B441" s="281"/>
      <c r="C441" s="276"/>
    </row>
    <row r="442" s="270" customFormat="1" ht="20.1" customHeight="1" spans="1:3">
      <c r="A442" s="282" t="s">
        <v>308</v>
      </c>
      <c r="B442" s="281"/>
      <c r="C442" s="276"/>
    </row>
    <row r="443" s="270" customFormat="1" ht="20.1" customHeight="1" spans="1:3">
      <c r="A443" s="280" t="s">
        <v>309</v>
      </c>
      <c r="B443" s="279">
        <f>SUM(B444:B449)</f>
        <v>0</v>
      </c>
      <c r="C443" s="276"/>
    </row>
    <row r="444" s="270" customFormat="1" ht="20.1" customHeight="1" spans="1:3">
      <c r="A444" s="280" t="s">
        <v>285</v>
      </c>
      <c r="B444" s="281"/>
      <c r="C444" s="276"/>
    </row>
    <row r="445" s="270" customFormat="1" ht="20.1" customHeight="1" spans="1:3">
      <c r="A445" s="282" t="s">
        <v>310</v>
      </c>
      <c r="B445" s="281"/>
      <c r="C445" s="276"/>
    </row>
    <row r="446" s="270" customFormat="1" ht="20.1" customHeight="1" spans="1:3">
      <c r="A446" s="282" t="s">
        <v>311</v>
      </c>
      <c r="B446" s="281"/>
      <c r="C446" s="276"/>
    </row>
    <row r="447" s="270" customFormat="1" ht="20.1" customHeight="1" spans="1:3">
      <c r="A447" s="282" t="s">
        <v>312</v>
      </c>
      <c r="B447" s="281"/>
      <c r="C447" s="276"/>
    </row>
    <row r="448" s="270" customFormat="1" ht="20.1" customHeight="1" spans="1:3">
      <c r="A448" s="280" t="s">
        <v>313</v>
      </c>
      <c r="B448" s="281"/>
      <c r="C448" s="276"/>
    </row>
    <row r="449" s="270" customFormat="1" ht="20.1" customHeight="1" spans="1:3">
      <c r="A449" s="280" t="s">
        <v>314</v>
      </c>
      <c r="B449" s="281"/>
      <c r="C449" s="276"/>
    </row>
    <row r="450" s="270" customFormat="1" ht="20.1" customHeight="1" spans="1:3">
      <c r="A450" s="280" t="s">
        <v>315</v>
      </c>
      <c r="B450" s="279">
        <f>SUM(B451:B453)</f>
        <v>0</v>
      </c>
      <c r="C450" s="276"/>
    </row>
    <row r="451" s="270" customFormat="1" ht="20.1" customHeight="1" spans="1:3">
      <c r="A451" s="282" t="s">
        <v>316</v>
      </c>
      <c r="B451" s="281"/>
      <c r="C451" s="276"/>
    </row>
    <row r="452" s="270" customFormat="1" ht="20.1" customHeight="1" spans="1:3">
      <c r="A452" s="282" t="s">
        <v>317</v>
      </c>
      <c r="B452" s="281"/>
      <c r="C452" s="276"/>
    </row>
    <row r="453" s="270" customFormat="1" ht="20.1" customHeight="1" spans="1:3">
      <c r="A453" s="282" t="s">
        <v>318</v>
      </c>
      <c r="B453" s="281"/>
      <c r="C453" s="276"/>
    </row>
    <row r="454" s="270" customFormat="1" ht="20.1" customHeight="1" spans="1:3">
      <c r="A454" s="276" t="s">
        <v>319</v>
      </c>
      <c r="B454" s="279">
        <f>SUM(B455:B457)</f>
        <v>0</v>
      </c>
      <c r="C454" s="276"/>
    </row>
    <row r="455" s="270" customFormat="1" ht="20.1" customHeight="1" spans="1:3">
      <c r="A455" s="282" t="s">
        <v>320</v>
      </c>
      <c r="B455" s="281"/>
      <c r="C455" s="276"/>
    </row>
    <row r="456" s="270" customFormat="1" ht="20.1" customHeight="1" spans="1:3">
      <c r="A456" s="282" t="s">
        <v>321</v>
      </c>
      <c r="B456" s="281"/>
      <c r="C456" s="276"/>
    </row>
    <row r="457" s="270" customFormat="1" ht="20.1" customHeight="1" spans="1:3">
      <c r="A457" s="282" t="s">
        <v>322</v>
      </c>
      <c r="B457" s="281"/>
      <c r="C457" s="276"/>
    </row>
    <row r="458" s="270" customFormat="1" ht="20.1" customHeight="1" spans="1:3">
      <c r="A458" s="280" t="s">
        <v>323</v>
      </c>
      <c r="B458" s="279">
        <f>SUM(B459:B462)</f>
        <v>0</v>
      </c>
      <c r="C458" s="276"/>
    </row>
    <row r="459" s="270" customFormat="1" ht="20.1" customHeight="1" spans="1:3">
      <c r="A459" s="280" t="s">
        <v>324</v>
      </c>
      <c r="B459" s="281"/>
      <c r="C459" s="276"/>
    </row>
    <row r="460" s="270" customFormat="1" ht="20.1" customHeight="1" spans="1:3">
      <c r="A460" s="282" t="s">
        <v>325</v>
      </c>
      <c r="B460" s="281"/>
      <c r="C460" s="276"/>
    </row>
    <row r="461" s="270" customFormat="1" ht="20.1" customHeight="1" spans="1:3">
      <c r="A461" s="282" t="s">
        <v>326</v>
      </c>
      <c r="B461" s="281"/>
      <c r="C461" s="276"/>
    </row>
    <row r="462" s="270" customFormat="1" ht="20.1" customHeight="1" spans="1:3">
      <c r="A462" s="282" t="s">
        <v>327</v>
      </c>
      <c r="B462" s="281"/>
      <c r="C462" s="276"/>
    </row>
    <row r="463" s="270" customFormat="1" ht="20.1" customHeight="1" spans="1:3">
      <c r="A463" s="276" t="s">
        <v>328</v>
      </c>
      <c r="B463" s="295">
        <f>SUM(B464,B480,B488,B499,B508,B516)</f>
        <v>2112</v>
      </c>
      <c r="C463" s="276"/>
    </row>
    <row r="464" s="270" customFormat="1" ht="20.1" customHeight="1" spans="1:3">
      <c r="A464" s="276" t="s">
        <v>329</v>
      </c>
      <c r="B464" s="279">
        <f>SUM(B465:B479)</f>
        <v>1921</v>
      </c>
      <c r="C464" s="276"/>
    </row>
    <row r="465" s="270" customFormat="1" ht="20.1" customHeight="1" spans="1:3">
      <c r="A465" s="276" t="s">
        <v>23</v>
      </c>
      <c r="B465" s="281">
        <v>944</v>
      </c>
      <c r="C465" s="276"/>
    </row>
    <row r="466" s="270" customFormat="1" ht="20.1" customHeight="1" spans="1:3">
      <c r="A466" s="276" t="s">
        <v>24</v>
      </c>
      <c r="B466" s="281">
        <v>158</v>
      </c>
      <c r="C466" s="276"/>
    </row>
    <row r="467" s="270" customFormat="1" ht="20.1" customHeight="1" spans="1:3">
      <c r="A467" s="276" t="s">
        <v>25</v>
      </c>
      <c r="B467" s="281"/>
      <c r="C467" s="276"/>
    </row>
    <row r="468" s="270" customFormat="1" ht="20.1" customHeight="1" spans="1:3">
      <c r="A468" s="276" t="s">
        <v>330</v>
      </c>
      <c r="B468" s="281"/>
      <c r="C468" s="276"/>
    </row>
    <row r="469" s="270" customFormat="1" ht="20.1" customHeight="1" spans="1:3">
      <c r="A469" s="276" t="s">
        <v>331</v>
      </c>
      <c r="B469" s="281"/>
      <c r="C469" s="276"/>
    </row>
    <row r="470" s="270" customFormat="1" ht="20.1" customHeight="1" spans="1:3">
      <c r="A470" s="276" t="s">
        <v>332</v>
      </c>
      <c r="B470" s="281"/>
      <c r="C470" s="276"/>
    </row>
    <row r="471" s="270" customFormat="1" ht="20.1" customHeight="1" spans="1:3">
      <c r="A471" s="276" t="s">
        <v>333</v>
      </c>
      <c r="B471" s="281"/>
      <c r="C471" s="276"/>
    </row>
    <row r="472" s="270" customFormat="1" ht="20.1" customHeight="1" spans="1:3">
      <c r="A472" s="276" t="s">
        <v>334</v>
      </c>
      <c r="B472" s="281"/>
      <c r="C472" s="276"/>
    </row>
    <row r="473" s="270" customFormat="1" ht="20.1" customHeight="1" spans="1:3">
      <c r="A473" s="276" t="s">
        <v>335</v>
      </c>
      <c r="B473" s="281">
        <v>819</v>
      </c>
      <c r="C473" s="276"/>
    </row>
    <row r="474" s="270" customFormat="1" ht="20.1" customHeight="1" spans="1:3">
      <c r="A474" s="276" t="s">
        <v>336</v>
      </c>
      <c r="B474" s="281"/>
      <c r="C474" s="276"/>
    </row>
    <row r="475" s="270" customFormat="1" ht="20.1" customHeight="1" spans="1:3">
      <c r="A475" s="276" t="s">
        <v>337</v>
      </c>
      <c r="B475" s="281"/>
      <c r="C475" s="276"/>
    </row>
    <row r="476" s="270" customFormat="1" ht="20.1" customHeight="1" spans="1:3">
      <c r="A476" s="276" t="s">
        <v>338</v>
      </c>
      <c r="B476" s="281"/>
      <c r="C476" s="276"/>
    </row>
    <row r="477" s="270" customFormat="1" ht="20.1" customHeight="1" spans="1:3">
      <c r="A477" s="276" t="s">
        <v>339</v>
      </c>
      <c r="B477" s="281"/>
      <c r="C477" s="276"/>
    </row>
    <row r="478" s="270" customFormat="1" ht="20.1" customHeight="1" spans="1:3">
      <c r="A478" s="276" t="s">
        <v>340</v>
      </c>
      <c r="B478" s="281"/>
      <c r="C478" s="276"/>
    </row>
    <row r="479" s="270" customFormat="1" ht="20.1" customHeight="1" spans="1:3">
      <c r="A479" s="276" t="s">
        <v>341</v>
      </c>
      <c r="B479" s="281"/>
      <c r="C479" s="276"/>
    </row>
    <row r="480" s="270" customFormat="1" ht="20.1" customHeight="1" spans="1:3">
      <c r="A480" s="276" t="s">
        <v>342</v>
      </c>
      <c r="B480" s="279">
        <f>SUM(B481:B487)</f>
        <v>0</v>
      </c>
      <c r="C480" s="276"/>
    </row>
    <row r="481" s="270" customFormat="1" ht="20.1" customHeight="1" spans="1:3">
      <c r="A481" s="276" t="s">
        <v>23</v>
      </c>
      <c r="B481" s="281"/>
      <c r="C481" s="276"/>
    </row>
    <row r="482" s="270" customFormat="1" ht="20.1" customHeight="1" spans="1:3">
      <c r="A482" s="276" t="s">
        <v>24</v>
      </c>
      <c r="B482" s="281"/>
      <c r="C482" s="276"/>
    </row>
    <row r="483" s="270" customFormat="1" ht="20.1" customHeight="1" spans="1:3">
      <c r="A483" s="276" t="s">
        <v>25</v>
      </c>
      <c r="B483" s="281"/>
      <c r="C483" s="276"/>
    </row>
    <row r="484" s="270" customFormat="1" ht="20.1" customHeight="1" spans="1:3">
      <c r="A484" s="276" t="s">
        <v>343</v>
      </c>
      <c r="B484" s="281"/>
      <c r="C484" s="276"/>
    </row>
    <row r="485" s="270" customFormat="1" ht="20.1" customHeight="1" spans="1:3">
      <c r="A485" s="276" t="s">
        <v>344</v>
      </c>
      <c r="B485" s="281"/>
      <c r="C485" s="276"/>
    </row>
    <row r="486" s="270" customFormat="1" ht="20.1" customHeight="1" spans="1:3">
      <c r="A486" s="276" t="s">
        <v>345</v>
      </c>
      <c r="B486" s="281"/>
      <c r="C486" s="276"/>
    </row>
    <row r="487" s="270" customFormat="1" ht="20.1" customHeight="1" spans="1:3">
      <c r="A487" s="276" t="s">
        <v>346</v>
      </c>
      <c r="B487" s="281"/>
      <c r="C487" s="276"/>
    </row>
    <row r="488" s="270" customFormat="1" ht="20.1" customHeight="1" spans="1:3">
      <c r="A488" s="276" t="s">
        <v>347</v>
      </c>
      <c r="B488" s="279">
        <f>SUM(B489:B498)</f>
        <v>191</v>
      </c>
      <c r="C488" s="276"/>
    </row>
    <row r="489" s="270" customFormat="1" ht="20.1" customHeight="1" spans="1:3">
      <c r="A489" s="276" t="s">
        <v>23</v>
      </c>
      <c r="B489" s="281">
        <v>90</v>
      </c>
      <c r="C489" s="276"/>
    </row>
    <row r="490" s="270" customFormat="1" ht="20.1" customHeight="1" spans="1:3">
      <c r="A490" s="276" t="s">
        <v>24</v>
      </c>
      <c r="B490" s="281">
        <v>13</v>
      </c>
      <c r="C490" s="276"/>
    </row>
    <row r="491" s="270" customFormat="1" ht="20.1" customHeight="1" spans="1:3">
      <c r="A491" s="276" t="s">
        <v>25</v>
      </c>
      <c r="B491" s="281"/>
      <c r="C491" s="276"/>
    </row>
    <row r="492" s="270" customFormat="1" ht="20.1" customHeight="1" spans="1:3">
      <c r="A492" s="276" t="s">
        <v>348</v>
      </c>
      <c r="B492" s="281"/>
      <c r="C492" s="276"/>
    </row>
    <row r="493" s="270" customFormat="1" ht="20.1" customHeight="1" spans="1:3">
      <c r="A493" s="276" t="s">
        <v>349</v>
      </c>
      <c r="B493" s="281"/>
      <c r="C493" s="276"/>
    </row>
    <row r="494" s="270" customFormat="1" ht="20.1" customHeight="1" spans="1:3">
      <c r="A494" s="276" t="s">
        <v>350</v>
      </c>
      <c r="B494" s="281"/>
      <c r="C494" s="276"/>
    </row>
    <row r="495" s="270" customFormat="1" ht="20.1" customHeight="1" spans="1:3">
      <c r="A495" s="276" t="s">
        <v>351</v>
      </c>
      <c r="B495" s="281">
        <v>5</v>
      </c>
      <c r="C495" s="276"/>
    </row>
    <row r="496" s="270" customFormat="1" ht="20.1" customHeight="1" spans="1:3">
      <c r="A496" s="276" t="s">
        <v>352</v>
      </c>
      <c r="B496" s="281">
        <v>83</v>
      </c>
      <c r="C496" s="276"/>
    </row>
    <row r="497" s="270" customFormat="1" ht="20.1" customHeight="1" spans="1:3">
      <c r="A497" s="276" t="s">
        <v>353</v>
      </c>
      <c r="B497" s="281"/>
      <c r="C497" s="276"/>
    </row>
    <row r="498" s="270" customFormat="1" ht="20.1" customHeight="1" spans="1:3">
      <c r="A498" s="276" t="s">
        <v>354</v>
      </c>
      <c r="B498" s="281"/>
      <c r="C498" s="276"/>
    </row>
    <row r="499" s="270" customFormat="1" ht="20.1" customHeight="1" spans="1:3">
      <c r="A499" s="276" t="s">
        <v>355</v>
      </c>
      <c r="B499" s="279">
        <f>SUM(B500:B507)</f>
        <v>0</v>
      </c>
      <c r="C499" s="276"/>
    </row>
    <row r="500" s="270" customFormat="1" ht="20.1" customHeight="1" spans="1:3">
      <c r="A500" s="276" t="s">
        <v>23</v>
      </c>
      <c r="B500" s="281"/>
      <c r="C500" s="276"/>
    </row>
    <row r="501" s="270" customFormat="1" ht="20.1" customHeight="1" spans="1:3">
      <c r="A501" s="276" t="s">
        <v>356</v>
      </c>
      <c r="B501" s="281"/>
      <c r="C501" s="276"/>
    </row>
    <row r="502" s="270" customFormat="1" ht="20.1" customHeight="1" spans="1:3">
      <c r="A502" s="276" t="s">
        <v>25</v>
      </c>
      <c r="B502" s="281"/>
      <c r="C502" s="276"/>
    </row>
    <row r="503" s="270" customFormat="1" ht="20.1" customHeight="1" spans="1:3">
      <c r="A503" s="276" t="s">
        <v>357</v>
      </c>
      <c r="B503" s="281"/>
      <c r="C503" s="276"/>
    </row>
    <row r="504" s="270" customFormat="1" ht="20.1" customHeight="1" spans="1:3">
      <c r="A504" s="276" t="s">
        <v>358</v>
      </c>
      <c r="B504" s="281"/>
      <c r="C504" s="276"/>
    </row>
    <row r="505" s="270" customFormat="1" ht="20.1" customHeight="1" spans="1:3">
      <c r="A505" s="276" t="s">
        <v>359</v>
      </c>
      <c r="B505" s="281"/>
      <c r="C505" s="276"/>
    </row>
    <row r="506" s="270" customFormat="1" ht="20.1" customHeight="1" spans="1:3">
      <c r="A506" s="276" t="s">
        <v>360</v>
      </c>
      <c r="B506" s="281"/>
      <c r="C506" s="276"/>
    </row>
    <row r="507" s="270" customFormat="1" ht="20.1" customHeight="1" spans="1:3">
      <c r="A507" s="276" t="s">
        <v>361</v>
      </c>
      <c r="B507" s="281"/>
      <c r="C507" s="276"/>
    </row>
    <row r="508" s="270" customFormat="1" ht="20.1" customHeight="1" spans="1:3">
      <c r="A508" s="276" t="s">
        <v>362</v>
      </c>
      <c r="B508" s="279">
        <f>SUM(B509:B515)</f>
        <v>0</v>
      </c>
      <c r="C508" s="276"/>
    </row>
    <row r="509" s="270" customFormat="1" ht="20.1" customHeight="1" spans="1:3">
      <c r="A509" s="276" t="s">
        <v>23</v>
      </c>
      <c r="B509" s="281"/>
      <c r="C509" s="276"/>
    </row>
    <row r="510" s="270" customFormat="1" ht="20.1" customHeight="1" spans="1:3">
      <c r="A510" s="276" t="s">
        <v>24</v>
      </c>
      <c r="B510" s="281"/>
      <c r="C510" s="276"/>
    </row>
    <row r="511" s="270" customFormat="1" ht="20.1" customHeight="1" spans="1:3">
      <c r="A511" s="276" t="s">
        <v>25</v>
      </c>
      <c r="B511" s="281"/>
      <c r="C511" s="276"/>
    </row>
    <row r="512" s="270" customFormat="1" ht="20.1" customHeight="1" spans="1:3">
      <c r="A512" s="276" t="s">
        <v>363</v>
      </c>
      <c r="B512" s="281"/>
      <c r="C512" s="276"/>
    </row>
    <row r="513" s="270" customFormat="1" ht="20.1" customHeight="1" spans="1:3">
      <c r="A513" s="276" t="s">
        <v>364</v>
      </c>
      <c r="B513" s="281"/>
      <c r="C513" s="276"/>
    </row>
    <row r="514" s="270" customFormat="1" ht="20.1" customHeight="1" spans="1:3">
      <c r="A514" s="276" t="s">
        <v>365</v>
      </c>
      <c r="B514" s="281"/>
      <c r="C514" s="276"/>
    </row>
    <row r="515" s="270" customFormat="1" ht="20.1" customHeight="1" spans="1:3">
      <c r="A515" s="276" t="s">
        <v>366</v>
      </c>
      <c r="B515" s="281"/>
      <c r="C515" s="276"/>
    </row>
    <row r="516" s="270" customFormat="1" ht="20.1" customHeight="1" spans="1:3">
      <c r="A516" s="276" t="s">
        <v>367</v>
      </c>
      <c r="B516" s="279">
        <f>SUM(B517:B519)</f>
        <v>0</v>
      </c>
      <c r="C516" s="276"/>
    </row>
    <row r="517" s="270" customFormat="1" ht="20.1" customHeight="1" spans="1:3">
      <c r="A517" s="276" t="s">
        <v>368</v>
      </c>
      <c r="B517" s="281"/>
      <c r="C517" s="276"/>
    </row>
    <row r="518" s="270" customFormat="1" ht="20.1" customHeight="1" spans="1:3">
      <c r="A518" s="276" t="s">
        <v>369</v>
      </c>
      <c r="B518" s="281"/>
      <c r="C518" s="276"/>
    </row>
    <row r="519" s="270" customFormat="1" ht="20.1" customHeight="1" spans="1:3">
      <c r="A519" s="276" t="s">
        <v>370</v>
      </c>
      <c r="B519" s="281"/>
      <c r="C519" s="276"/>
    </row>
    <row r="520" s="270" customFormat="1" ht="20.1" customHeight="1" spans="1:3">
      <c r="A520" s="276" t="s">
        <v>371</v>
      </c>
      <c r="B520" s="295">
        <f>SUM(B521,B535,B543,B545,B553,B557,B567,B575,B582,B590,B599,B604,B607,B610,B613,B616,B619,B623,B628,B636,B639)</f>
        <v>35829</v>
      </c>
      <c r="C520" s="276"/>
    </row>
    <row r="521" s="270" customFormat="1" ht="20.1" customHeight="1" spans="1:3">
      <c r="A521" s="276" t="s">
        <v>372</v>
      </c>
      <c r="B521" s="279">
        <f>SUM(B522:B534)</f>
        <v>307</v>
      </c>
      <c r="C521" s="276"/>
    </row>
    <row r="522" s="270" customFormat="1" ht="20.1" customHeight="1" spans="1:3">
      <c r="A522" s="276" t="s">
        <v>23</v>
      </c>
      <c r="B522" s="281">
        <v>114</v>
      </c>
      <c r="C522" s="276"/>
    </row>
    <row r="523" s="270" customFormat="1" ht="20.1" customHeight="1" spans="1:3">
      <c r="A523" s="276" t="s">
        <v>24</v>
      </c>
      <c r="B523" s="281">
        <v>193</v>
      </c>
      <c r="C523" s="276"/>
    </row>
    <row r="524" s="270" customFormat="1" ht="20.1" customHeight="1" spans="1:3">
      <c r="A524" s="276" t="s">
        <v>25</v>
      </c>
      <c r="B524" s="281"/>
      <c r="C524" s="276"/>
    </row>
    <row r="525" s="270" customFormat="1" ht="20.1" customHeight="1" spans="1:3">
      <c r="A525" s="276" t="s">
        <v>373</v>
      </c>
      <c r="B525" s="281"/>
      <c r="C525" s="276"/>
    </row>
    <row r="526" s="270" customFormat="1" ht="20.1" customHeight="1" spans="1:3">
      <c r="A526" s="276" t="s">
        <v>374</v>
      </c>
      <c r="B526" s="281"/>
      <c r="C526" s="276"/>
    </row>
    <row r="527" s="270" customFormat="1" ht="20.1" customHeight="1" spans="1:3">
      <c r="A527" s="276" t="s">
        <v>375</v>
      </c>
      <c r="B527" s="281"/>
      <c r="C527" s="276"/>
    </row>
    <row r="528" s="270" customFormat="1" ht="20.1" customHeight="1" spans="1:3">
      <c r="A528" s="276" t="s">
        <v>376</v>
      </c>
      <c r="B528" s="281"/>
      <c r="C528" s="276"/>
    </row>
    <row r="529" s="270" customFormat="1" ht="20.1" customHeight="1" spans="1:3">
      <c r="A529" s="276" t="s">
        <v>65</v>
      </c>
      <c r="B529" s="281"/>
      <c r="C529" s="276"/>
    </row>
    <row r="530" s="270" customFormat="1" ht="20.1" customHeight="1" spans="1:3">
      <c r="A530" s="276" t="s">
        <v>377</v>
      </c>
      <c r="B530" s="281"/>
      <c r="C530" s="276"/>
    </row>
    <row r="531" s="270" customFormat="1" ht="20.1" customHeight="1" spans="1:3">
      <c r="A531" s="276" t="s">
        <v>378</v>
      </c>
      <c r="B531" s="281"/>
      <c r="C531" s="276"/>
    </row>
    <row r="532" s="270" customFormat="1" ht="20.1" customHeight="1" spans="1:3">
      <c r="A532" s="276" t="s">
        <v>379</v>
      </c>
      <c r="B532" s="281"/>
      <c r="C532" s="276"/>
    </row>
    <row r="533" s="270" customFormat="1" ht="20.1" customHeight="1" spans="1:3">
      <c r="A533" s="276" t="s">
        <v>380</v>
      </c>
      <c r="B533" s="281"/>
      <c r="C533" s="276"/>
    </row>
    <row r="534" s="270" customFormat="1" ht="20.1" customHeight="1" spans="1:3">
      <c r="A534" s="276" t="s">
        <v>381</v>
      </c>
      <c r="B534" s="281"/>
      <c r="C534" s="276"/>
    </row>
    <row r="535" s="270" customFormat="1" ht="20.1" customHeight="1" spans="1:3">
      <c r="A535" s="276" t="s">
        <v>382</v>
      </c>
      <c r="B535" s="279">
        <f>SUM(B536:B542)</f>
        <v>1040</v>
      </c>
      <c r="C535" s="276"/>
    </row>
    <row r="536" s="270" customFormat="1" ht="20.1" customHeight="1" spans="1:3">
      <c r="A536" s="276" t="s">
        <v>23</v>
      </c>
      <c r="B536" s="281">
        <v>311</v>
      </c>
      <c r="C536" s="276"/>
    </row>
    <row r="537" s="270" customFormat="1" ht="20.1" customHeight="1" spans="1:3">
      <c r="A537" s="276" t="s">
        <v>24</v>
      </c>
      <c r="B537" s="281">
        <v>729</v>
      </c>
      <c r="C537" s="276"/>
    </row>
    <row r="538" s="270" customFormat="1" ht="20.1" customHeight="1" spans="1:3">
      <c r="A538" s="276" t="s">
        <v>25</v>
      </c>
      <c r="B538" s="281"/>
      <c r="C538" s="276"/>
    </row>
    <row r="539" s="270" customFormat="1" ht="20.1" customHeight="1" spans="1:3">
      <c r="A539" s="276" t="s">
        <v>383</v>
      </c>
      <c r="B539" s="281"/>
      <c r="C539" s="276"/>
    </row>
    <row r="540" s="270" customFormat="1" ht="20.1" customHeight="1" spans="1:3">
      <c r="A540" s="276" t="s">
        <v>384</v>
      </c>
      <c r="B540" s="281"/>
      <c r="C540" s="276"/>
    </row>
    <row r="541" s="270" customFormat="1" ht="20.1" customHeight="1" spans="1:3">
      <c r="A541" s="276" t="s">
        <v>385</v>
      </c>
      <c r="B541" s="281"/>
      <c r="C541" s="276"/>
    </row>
    <row r="542" s="270" customFormat="1" ht="20.1" customHeight="1" spans="1:3">
      <c r="A542" s="276" t="s">
        <v>386</v>
      </c>
      <c r="B542" s="281"/>
      <c r="C542" s="276"/>
    </row>
    <row r="543" s="270" customFormat="1" ht="20.1" customHeight="1" spans="1:3">
      <c r="A543" s="276" t="s">
        <v>387</v>
      </c>
      <c r="B543" s="279">
        <f>SUM(B544)</f>
        <v>0</v>
      </c>
      <c r="C543" s="276"/>
    </row>
    <row r="544" s="270" customFormat="1" ht="20.1" customHeight="1" spans="1:3">
      <c r="A544" s="276" t="s">
        <v>388</v>
      </c>
      <c r="B544" s="281"/>
      <c r="C544" s="276"/>
    </row>
    <row r="545" s="270" customFormat="1" ht="20.1" customHeight="1" spans="1:3">
      <c r="A545" s="276" t="s">
        <v>389</v>
      </c>
      <c r="B545" s="279">
        <f>SUM(B546:B552)</f>
        <v>11763</v>
      </c>
      <c r="C545" s="276"/>
    </row>
    <row r="546" s="270" customFormat="1" ht="20.1" customHeight="1" spans="1:3">
      <c r="A546" s="276" t="s">
        <v>390</v>
      </c>
      <c r="B546" s="281">
        <v>271</v>
      </c>
      <c r="C546" s="276"/>
    </row>
    <row r="547" s="270" customFormat="1" ht="20.1" customHeight="1" spans="1:3">
      <c r="A547" s="276" t="s">
        <v>391</v>
      </c>
      <c r="B547" s="281"/>
      <c r="C547" s="276"/>
    </row>
    <row r="548" s="270" customFormat="1" ht="20.1" customHeight="1" spans="1:3">
      <c r="A548" s="276" t="s">
        <v>392</v>
      </c>
      <c r="B548" s="281"/>
      <c r="C548" s="276"/>
    </row>
    <row r="549" s="270" customFormat="1" ht="20.1" customHeight="1" spans="1:3">
      <c r="A549" s="276" t="s">
        <v>393</v>
      </c>
      <c r="B549" s="281">
        <v>3491</v>
      </c>
      <c r="C549" s="276"/>
    </row>
    <row r="550" s="270" customFormat="1" ht="20.1" customHeight="1" spans="1:3">
      <c r="A550" s="276" t="s">
        <v>394</v>
      </c>
      <c r="B550" s="281"/>
      <c r="C550" s="276"/>
    </row>
    <row r="551" s="270" customFormat="1" ht="20.1" customHeight="1" spans="1:3">
      <c r="A551" s="276" t="s">
        <v>395</v>
      </c>
      <c r="B551" s="281">
        <v>8001</v>
      </c>
      <c r="C551" s="276"/>
    </row>
    <row r="552" s="270" customFormat="1" ht="20.1" customHeight="1" spans="1:3">
      <c r="A552" s="276" t="s">
        <v>396</v>
      </c>
      <c r="B552" s="281"/>
      <c r="C552" s="276"/>
    </row>
    <row r="553" s="270" customFormat="1" ht="20.1" customHeight="1" spans="1:3">
      <c r="A553" s="276" t="s">
        <v>397</v>
      </c>
      <c r="B553" s="279">
        <f>SUM(B554:B556)</f>
        <v>0</v>
      </c>
      <c r="C553" s="276"/>
    </row>
    <row r="554" s="270" customFormat="1" ht="20.1" customHeight="1" spans="1:3">
      <c r="A554" s="276" t="s">
        <v>398</v>
      </c>
      <c r="B554" s="281"/>
      <c r="C554" s="276"/>
    </row>
    <row r="555" s="270" customFormat="1" ht="20.1" customHeight="1" spans="1:3">
      <c r="A555" s="276" t="s">
        <v>399</v>
      </c>
      <c r="B555" s="281"/>
      <c r="C555" s="276"/>
    </row>
    <row r="556" s="270" customFormat="1" ht="20.1" customHeight="1" spans="1:3">
      <c r="A556" s="276" t="s">
        <v>400</v>
      </c>
      <c r="B556" s="281"/>
      <c r="C556" s="276"/>
    </row>
    <row r="557" s="270" customFormat="1" ht="20.1" customHeight="1" spans="1:3">
      <c r="A557" s="276" t="s">
        <v>401</v>
      </c>
      <c r="B557" s="279">
        <f>SUM(B558:B566)</f>
        <v>1219</v>
      </c>
      <c r="C557" s="276"/>
    </row>
    <row r="558" s="270" customFormat="1" ht="20.1" customHeight="1" spans="1:3">
      <c r="A558" s="276" t="s">
        <v>402</v>
      </c>
      <c r="B558" s="281">
        <v>1091</v>
      </c>
      <c r="C558" s="276"/>
    </row>
    <row r="559" s="270" customFormat="1" ht="20.1" customHeight="1" spans="1:3">
      <c r="A559" s="276" t="s">
        <v>403</v>
      </c>
      <c r="B559" s="281"/>
      <c r="C559" s="276"/>
    </row>
    <row r="560" s="270" customFormat="1" ht="20.1" customHeight="1" spans="1:3">
      <c r="A560" s="276" t="s">
        <v>404</v>
      </c>
      <c r="B560" s="281"/>
      <c r="C560" s="276"/>
    </row>
    <row r="561" s="270" customFormat="1" ht="20.1" customHeight="1" spans="1:3">
      <c r="A561" s="276" t="s">
        <v>405</v>
      </c>
      <c r="B561" s="281">
        <v>128</v>
      </c>
      <c r="C561" s="276"/>
    </row>
    <row r="562" s="270" customFormat="1" ht="20.1" customHeight="1" spans="1:3">
      <c r="A562" s="276" t="s">
        <v>406</v>
      </c>
      <c r="B562" s="281"/>
      <c r="C562" s="276"/>
    </row>
    <row r="563" s="270" customFormat="1" ht="20.1" customHeight="1" spans="1:3">
      <c r="A563" s="276" t="s">
        <v>407</v>
      </c>
      <c r="B563" s="281"/>
      <c r="C563" s="276"/>
    </row>
    <row r="564" s="270" customFormat="1" ht="20.1" customHeight="1" spans="1:3">
      <c r="A564" s="276" t="s">
        <v>408</v>
      </c>
      <c r="B564" s="281"/>
      <c r="C564" s="276"/>
    </row>
    <row r="565" s="270" customFormat="1" ht="20.1" customHeight="1" spans="1:3">
      <c r="A565" s="276" t="s">
        <v>409</v>
      </c>
      <c r="B565" s="281"/>
      <c r="C565" s="276"/>
    </row>
    <row r="566" s="270" customFormat="1" ht="20.1" customHeight="1" spans="1:3">
      <c r="A566" s="276" t="s">
        <v>410</v>
      </c>
      <c r="B566" s="281"/>
      <c r="C566" s="276"/>
    </row>
    <row r="567" s="270" customFormat="1" ht="20.1" customHeight="1" spans="1:3">
      <c r="A567" s="276" t="s">
        <v>411</v>
      </c>
      <c r="B567" s="279">
        <f>SUM(B568:B574)</f>
        <v>2494</v>
      </c>
      <c r="C567" s="276"/>
    </row>
    <row r="568" s="270" customFormat="1" ht="20.1" customHeight="1" spans="1:3">
      <c r="A568" s="276" t="s">
        <v>412</v>
      </c>
      <c r="B568" s="281">
        <v>110</v>
      </c>
      <c r="C568" s="276"/>
    </row>
    <row r="569" s="270" customFormat="1" ht="20.1" customHeight="1" spans="1:3">
      <c r="A569" s="276" t="s">
        <v>413</v>
      </c>
      <c r="B569" s="281">
        <v>1734</v>
      </c>
      <c r="C569" s="276"/>
    </row>
    <row r="570" s="270" customFormat="1" ht="20.1" customHeight="1" spans="1:3">
      <c r="A570" s="276" t="s">
        <v>414</v>
      </c>
      <c r="B570" s="281">
        <v>250</v>
      </c>
      <c r="C570" s="276"/>
    </row>
    <row r="571" s="270" customFormat="1" ht="20.1" customHeight="1" spans="1:3">
      <c r="A571" s="276" t="s">
        <v>415</v>
      </c>
      <c r="B571" s="281"/>
      <c r="C571" s="276"/>
    </row>
    <row r="572" s="270" customFormat="1" ht="20.1" customHeight="1" spans="1:3">
      <c r="A572" s="276" t="s">
        <v>416</v>
      </c>
      <c r="B572" s="281">
        <v>400</v>
      </c>
      <c r="C572" s="276"/>
    </row>
    <row r="573" s="270" customFormat="1" ht="20.1" customHeight="1" spans="1:3">
      <c r="A573" s="276" t="s">
        <v>417</v>
      </c>
      <c r="B573" s="281"/>
      <c r="C573" s="276"/>
    </row>
    <row r="574" s="270" customFormat="1" ht="20.1" customHeight="1" spans="1:3">
      <c r="A574" s="276" t="s">
        <v>418</v>
      </c>
      <c r="B574" s="281"/>
      <c r="C574" s="276"/>
    </row>
    <row r="575" s="270" customFormat="1" ht="20.1" customHeight="1" spans="1:3">
      <c r="A575" s="276" t="s">
        <v>419</v>
      </c>
      <c r="B575" s="279">
        <f>SUM(B576:B581)</f>
        <v>560</v>
      </c>
      <c r="C575" s="296"/>
    </row>
    <row r="576" s="270" customFormat="1" ht="20.1" customHeight="1" spans="1:3">
      <c r="A576" s="276" t="s">
        <v>420</v>
      </c>
      <c r="B576" s="281">
        <v>560</v>
      </c>
      <c r="C576" s="296"/>
    </row>
    <row r="577" s="270" customFormat="1" ht="20.1" customHeight="1" spans="1:3">
      <c r="A577" s="276" t="s">
        <v>421</v>
      </c>
      <c r="B577" s="281"/>
      <c r="C577" s="276"/>
    </row>
    <row r="578" s="270" customFormat="1" ht="20.1" customHeight="1" spans="1:3">
      <c r="A578" s="276" t="s">
        <v>422</v>
      </c>
      <c r="B578" s="281"/>
      <c r="C578" s="276"/>
    </row>
    <row r="579" s="270" customFormat="1" ht="20.1" customHeight="1" spans="1:3">
      <c r="A579" s="276" t="s">
        <v>423</v>
      </c>
      <c r="B579" s="281"/>
      <c r="C579" s="276"/>
    </row>
    <row r="580" s="270" customFormat="1" ht="20.1" customHeight="1" spans="1:3">
      <c r="A580" s="276" t="s">
        <v>424</v>
      </c>
      <c r="B580" s="281"/>
      <c r="C580" s="276"/>
    </row>
    <row r="581" s="270" customFormat="1" ht="20.1" customHeight="1" spans="1:3">
      <c r="A581" s="276" t="s">
        <v>425</v>
      </c>
      <c r="B581" s="281"/>
      <c r="C581" s="276"/>
    </row>
    <row r="582" s="270" customFormat="1" ht="20.1" customHeight="1" spans="1:3">
      <c r="A582" s="276" t="s">
        <v>426</v>
      </c>
      <c r="B582" s="279">
        <f>SUM(B583:B589)</f>
        <v>710</v>
      </c>
      <c r="C582" s="296"/>
    </row>
    <row r="583" s="270" customFormat="1" ht="20.1" customHeight="1" spans="1:3">
      <c r="A583" s="276" t="s">
        <v>427</v>
      </c>
      <c r="B583" s="281">
        <v>50</v>
      </c>
      <c r="C583" s="296"/>
    </row>
    <row r="584" s="270" customFormat="1" ht="20.1" customHeight="1" spans="1:3">
      <c r="A584" s="276" t="s">
        <v>428</v>
      </c>
      <c r="B584" s="281">
        <v>660</v>
      </c>
      <c r="C584" s="296"/>
    </row>
    <row r="585" s="270" customFormat="1" ht="20.1" customHeight="1" spans="1:3">
      <c r="A585" s="276" t="s">
        <v>429</v>
      </c>
      <c r="B585" s="281"/>
      <c r="C585" s="276"/>
    </row>
    <row r="586" s="270" customFormat="1" ht="20.1" customHeight="1" spans="1:3">
      <c r="A586" s="276" t="s">
        <v>430</v>
      </c>
      <c r="B586" s="281"/>
      <c r="C586" s="276"/>
    </row>
    <row r="587" s="270" customFormat="1" ht="20.1" customHeight="1" spans="1:3">
      <c r="A587" s="276" t="s">
        <v>431</v>
      </c>
      <c r="B587" s="281"/>
      <c r="C587" s="276"/>
    </row>
    <row r="588" s="270" customFormat="1" ht="20.1" customHeight="1" spans="1:3">
      <c r="A588" s="276" t="s">
        <v>432</v>
      </c>
      <c r="B588" s="281"/>
      <c r="C588" s="276"/>
    </row>
    <row r="589" s="270" customFormat="1" ht="20.1" customHeight="1" spans="1:3">
      <c r="A589" s="276" t="s">
        <v>433</v>
      </c>
      <c r="B589" s="281"/>
      <c r="C589" s="276"/>
    </row>
    <row r="590" s="270" customFormat="1" ht="20.1" customHeight="1" spans="1:3">
      <c r="A590" s="276" t="s">
        <v>434</v>
      </c>
      <c r="B590" s="279">
        <f>SUM(B591:B598)</f>
        <v>2180</v>
      </c>
      <c r="C590" s="276"/>
    </row>
    <row r="591" s="270" customFormat="1" ht="20.1" customHeight="1" spans="1:3">
      <c r="A591" s="276" t="s">
        <v>23</v>
      </c>
      <c r="B591" s="281"/>
      <c r="C591" s="276"/>
    </row>
    <row r="592" s="270" customFormat="1" ht="20.1" customHeight="1" spans="1:3">
      <c r="A592" s="276" t="s">
        <v>24</v>
      </c>
      <c r="B592" s="281">
        <v>104</v>
      </c>
      <c r="C592" s="276"/>
    </row>
    <row r="593" s="270" customFormat="1" ht="20.1" customHeight="1" spans="1:3">
      <c r="A593" s="276" t="s">
        <v>25</v>
      </c>
      <c r="B593" s="281"/>
      <c r="C593" s="276"/>
    </row>
    <row r="594" s="270" customFormat="1" ht="20.1" customHeight="1" spans="1:3">
      <c r="A594" s="276" t="s">
        <v>435</v>
      </c>
      <c r="B594" s="281">
        <v>610</v>
      </c>
      <c r="C594" s="276"/>
    </row>
    <row r="595" s="270" customFormat="1" ht="20.1" customHeight="1" spans="1:3">
      <c r="A595" s="276" t="s">
        <v>436</v>
      </c>
      <c r="B595" s="281">
        <v>286</v>
      </c>
      <c r="C595" s="276"/>
    </row>
    <row r="596" s="270" customFormat="1" ht="20.1" customHeight="1" spans="1:3">
      <c r="A596" s="276" t="s">
        <v>437</v>
      </c>
      <c r="B596" s="281"/>
      <c r="C596" s="276"/>
    </row>
    <row r="597" s="270" customFormat="1" ht="20.1" customHeight="1" spans="1:3">
      <c r="A597" s="276" t="s">
        <v>438</v>
      </c>
      <c r="B597" s="281">
        <v>1180</v>
      </c>
      <c r="C597" s="276"/>
    </row>
    <row r="598" s="270" customFormat="1" ht="20.1" customHeight="1" spans="1:3">
      <c r="A598" s="276" t="s">
        <v>439</v>
      </c>
      <c r="B598" s="281"/>
      <c r="C598" s="276"/>
    </row>
    <row r="599" s="270" customFormat="1" ht="20.1" customHeight="1" spans="1:3">
      <c r="A599" s="276" t="s">
        <v>440</v>
      </c>
      <c r="B599" s="279">
        <f>SUM(B600:B603)</f>
        <v>0</v>
      </c>
      <c r="C599" s="276"/>
    </row>
    <row r="600" s="270" customFormat="1" ht="20.1" customHeight="1" spans="1:3">
      <c r="A600" s="276" t="s">
        <v>23</v>
      </c>
      <c r="B600" s="281"/>
      <c r="C600" s="276"/>
    </row>
    <row r="601" s="270" customFormat="1" ht="20.1" customHeight="1" spans="1:3">
      <c r="A601" s="276" t="s">
        <v>24</v>
      </c>
      <c r="B601" s="281"/>
      <c r="C601" s="276"/>
    </row>
    <row r="602" s="270" customFormat="1" ht="20.1" customHeight="1" spans="1:3">
      <c r="A602" s="276" t="s">
        <v>25</v>
      </c>
      <c r="B602" s="281"/>
      <c r="C602" s="276"/>
    </row>
    <row r="603" s="270" customFormat="1" ht="20.1" customHeight="1" spans="1:3">
      <c r="A603" s="276" t="s">
        <v>441</v>
      </c>
      <c r="B603" s="281"/>
      <c r="C603" s="276"/>
    </row>
    <row r="604" s="270" customFormat="1" ht="20.1" customHeight="1" spans="1:3">
      <c r="A604" s="276" t="s">
        <v>442</v>
      </c>
      <c r="B604" s="279">
        <f>SUM(B605:B606)</f>
        <v>395</v>
      </c>
      <c r="C604" s="276"/>
    </row>
    <row r="605" s="270" customFormat="1" ht="20.1" customHeight="1" spans="1:3">
      <c r="A605" s="276" t="s">
        <v>443</v>
      </c>
      <c r="B605" s="281">
        <v>50</v>
      </c>
      <c r="C605" s="276"/>
    </row>
    <row r="606" s="270" customFormat="1" ht="20.1" customHeight="1" spans="1:3">
      <c r="A606" s="276" t="s">
        <v>444</v>
      </c>
      <c r="B606" s="281">
        <v>345</v>
      </c>
      <c r="C606" s="276"/>
    </row>
    <row r="607" s="270" customFormat="1" ht="20.1" customHeight="1" spans="1:3">
      <c r="A607" s="276" t="s">
        <v>445</v>
      </c>
      <c r="B607" s="279">
        <f>SUM(B608:B609)</f>
        <v>0</v>
      </c>
      <c r="C607" s="276"/>
    </row>
    <row r="608" s="270" customFormat="1" ht="20.1" customHeight="1" spans="1:3">
      <c r="A608" s="276" t="s">
        <v>446</v>
      </c>
      <c r="B608" s="281"/>
      <c r="C608" s="276"/>
    </row>
    <row r="609" s="270" customFormat="1" ht="20.1" customHeight="1" spans="1:3">
      <c r="A609" s="276" t="s">
        <v>447</v>
      </c>
      <c r="B609" s="281"/>
      <c r="C609" s="276"/>
    </row>
    <row r="610" s="270" customFormat="1" ht="20.1" customHeight="1" spans="1:3">
      <c r="A610" s="276" t="s">
        <v>448</v>
      </c>
      <c r="B610" s="279">
        <f>SUM(B611:B612)</f>
        <v>400</v>
      </c>
      <c r="C610" s="276"/>
    </row>
    <row r="611" s="270" customFormat="1" ht="20.1" customHeight="1" spans="1:3">
      <c r="A611" s="276" t="s">
        <v>449</v>
      </c>
      <c r="B611" s="281"/>
      <c r="C611" s="276"/>
    </row>
    <row r="612" s="270" customFormat="1" ht="20.1" customHeight="1" spans="1:3">
      <c r="A612" s="276" t="s">
        <v>450</v>
      </c>
      <c r="B612" s="281">
        <v>400</v>
      </c>
      <c r="C612" s="276"/>
    </row>
    <row r="613" s="270" customFormat="1" ht="20.1" customHeight="1" spans="1:3">
      <c r="A613" s="276" t="s">
        <v>451</v>
      </c>
      <c r="B613" s="279">
        <f>SUM(B614:B615)</f>
        <v>0</v>
      </c>
      <c r="C613" s="276"/>
    </row>
    <row r="614" s="270" customFormat="1" ht="20.1" customHeight="1" spans="1:3">
      <c r="A614" s="276" t="s">
        <v>452</v>
      </c>
      <c r="B614" s="281"/>
      <c r="C614" s="276"/>
    </row>
    <row r="615" s="270" customFormat="1" ht="20.1" customHeight="1" spans="1:3">
      <c r="A615" s="276" t="s">
        <v>453</v>
      </c>
      <c r="B615" s="281"/>
      <c r="C615" s="276"/>
    </row>
    <row r="616" s="270" customFormat="1" ht="20.1" customHeight="1" spans="1:3">
      <c r="A616" s="276" t="s">
        <v>454</v>
      </c>
      <c r="B616" s="279">
        <f>SUM(B617:B618)</f>
        <v>0</v>
      </c>
      <c r="C616" s="276"/>
    </row>
    <row r="617" s="270" customFormat="1" ht="20.1" customHeight="1" spans="1:3">
      <c r="A617" s="276" t="s">
        <v>455</v>
      </c>
      <c r="B617" s="281"/>
      <c r="C617" s="276"/>
    </row>
    <row r="618" s="270" customFormat="1" ht="20.1" customHeight="1" spans="1:3">
      <c r="A618" s="276" t="s">
        <v>456</v>
      </c>
      <c r="B618" s="281"/>
      <c r="C618" s="276"/>
    </row>
    <row r="619" s="270" customFormat="1" ht="20.1" customHeight="1" spans="1:3">
      <c r="A619" s="276" t="s">
        <v>457</v>
      </c>
      <c r="B619" s="279">
        <f>SUM(B620:B622)</f>
        <v>13193</v>
      </c>
      <c r="C619" s="276"/>
    </row>
    <row r="620" s="270" customFormat="1" ht="20.1" customHeight="1" spans="1:3">
      <c r="A620" s="276" t="s">
        <v>458</v>
      </c>
      <c r="B620" s="281"/>
      <c r="C620" s="276"/>
    </row>
    <row r="621" s="270" customFormat="1" ht="20.1" customHeight="1" spans="1:3">
      <c r="A621" s="276" t="s">
        <v>459</v>
      </c>
      <c r="B621" s="281">
        <v>10784</v>
      </c>
      <c r="C621" s="276"/>
    </row>
    <row r="622" s="270" customFormat="1" ht="20.1" customHeight="1" spans="1:3">
      <c r="A622" s="276" t="s">
        <v>460</v>
      </c>
      <c r="B622" s="281">
        <v>2409</v>
      </c>
      <c r="C622" s="276"/>
    </row>
    <row r="623" s="270" customFormat="1" ht="20.1" customHeight="1" spans="1:3">
      <c r="A623" s="276" t="s">
        <v>461</v>
      </c>
      <c r="B623" s="279">
        <f>SUM(B624:B627)</f>
        <v>129</v>
      </c>
      <c r="C623" s="276"/>
    </row>
    <row r="624" s="270" customFormat="1" ht="20.1" customHeight="1" spans="1:3">
      <c r="A624" s="276" t="s">
        <v>462</v>
      </c>
      <c r="B624" s="281"/>
      <c r="C624" s="276"/>
    </row>
    <row r="625" s="270" customFormat="1" ht="20.1" customHeight="1" spans="1:3">
      <c r="A625" s="276" t="s">
        <v>463</v>
      </c>
      <c r="B625" s="281">
        <v>86</v>
      </c>
      <c r="C625" s="276"/>
    </row>
    <row r="626" s="270" customFormat="1" ht="20.1" customHeight="1" spans="1:3">
      <c r="A626" s="276" t="s">
        <v>464</v>
      </c>
      <c r="B626" s="281">
        <v>43</v>
      </c>
      <c r="C626" s="276"/>
    </row>
    <row r="627" s="270" customFormat="1" ht="20.1" customHeight="1" spans="1:3">
      <c r="A627" s="276" t="s">
        <v>465</v>
      </c>
      <c r="B627" s="281"/>
      <c r="C627" s="276"/>
    </row>
    <row r="628" s="270" customFormat="1" ht="20.1" customHeight="1" spans="1:3">
      <c r="A628" s="297" t="s">
        <v>466</v>
      </c>
      <c r="B628" s="279">
        <f>SUM(B629:B635)</f>
        <v>372</v>
      </c>
      <c r="C628" s="276"/>
    </row>
    <row r="629" s="270" customFormat="1" ht="20.1" customHeight="1" spans="1:3">
      <c r="A629" s="276" t="s">
        <v>23</v>
      </c>
      <c r="B629" s="281">
        <v>89</v>
      </c>
      <c r="C629" s="296"/>
    </row>
    <row r="630" s="270" customFormat="1" ht="20.1" customHeight="1" spans="1:3">
      <c r="A630" s="276" t="s">
        <v>24</v>
      </c>
      <c r="B630" s="281">
        <v>283</v>
      </c>
      <c r="C630" s="276"/>
    </row>
    <row r="631" s="270" customFormat="1" ht="20.1" customHeight="1" spans="1:3">
      <c r="A631" s="276" t="s">
        <v>25</v>
      </c>
      <c r="B631" s="281"/>
      <c r="C631" s="276"/>
    </row>
    <row r="632" s="270" customFormat="1" ht="20.1" customHeight="1" spans="1:3">
      <c r="A632" s="276" t="s">
        <v>467</v>
      </c>
      <c r="B632" s="281"/>
      <c r="C632" s="276"/>
    </row>
    <row r="633" s="270" customFormat="1" ht="20.1" customHeight="1" spans="1:3">
      <c r="A633" s="276" t="s">
        <v>468</v>
      </c>
      <c r="B633" s="281"/>
      <c r="C633" s="276"/>
    </row>
    <row r="634" s="270" customFormat="1" ht="20.1" customHeight="1" spans="1:3">
      <c r="A634" s="276" t="s">
        <v>32</v>
      </c>
      <c r="B634" s="281"/>
      <c r="C634" s="276"/>
    </row>
    <row r="635" s="270" customFormat="1" ht="20.1" customHeight="1" spans="1:3">
      <c r="A635" s="276" t="s">
        <v>469</v>
      </c>
      <c r="B635" s="281"/>
      <c r="C635" s="276"/>
    </row>
    <row r="636" s="270" customFormat="1" ht="20.1" customHeight="1" spans="1:3">
      <c r="A636" s="276" t="s">
        <v>470</v>
      </c>
      <c r="B636" s="279">
        <f>SUM(B637:B638)</f>
        <v>0</v>
      </c>
      <c r="C636" s="276"/>
    </row>
    <row r="637" s="270" customFormat="1" ht="20.1" customHeight="1" spans="1:3">
      <c r="A637" s="276" t="s">
        <v>471</v>
      </c>
      <c r="B637" s="281"/>
      <c r="C637" s="276"/>
    </row>
    <row r="638" s="270" customFormat="1" ht="20.1" customHeight="1" spans="1:3">
      <c r="A638" s="276" t="s">
        <v>472</v>
      </c>
      <c r="B638" s="281"/>
      <c r="C638" s="276"/>
    </row>
    <row r="639" s="270" customFormat="1" ht="20.1" customHeight="1" spans="1:3">
      <c r="A639" s="276" t="s">
        <v>473</v>
      </c>
      <c r="B639" s="281">
        <v>1067</v>
      </c>
      <c r="C639" s="276"/>
    </row>
    <row r="640" s="270" customFormat="1" ht="20.1" customHeight="1" spans="1:3">
      <c r="A640" s="276" t="s">
        <v>474</v>
      </c>
      <c r="B640" s="295">
        <f>SUM(B641,B646,B660,B664,B676,B679,B683,B688,B692,B696,B699,B708,B710)</f>
        <v>43046</v>
      </c>
      <c r="C640" s="276"/>
    </row>
    <row r="641" s="270" customFormat="1" ht="20.1" customHeight="1" spans="1:3">
      <c r="A641" s="276" t="s">
        <v>475</v>
      </c>
      <c r="B641" s="279">
        <f>SUM(B642:B645)</f>
        <v>1563</v>
      </c>
      <c r="C641" s="276"/>
    </row>
    <row r="642" s="270" customFormat="1" ht="20.1" customHeight="1" spans="1:3">
      <c r="A642" s="276" t="s">
        <v>23</v>
      </c>
      <c r="B642" s="281">
        <v>552</v>
      </c>
      <c r="C642" s="276"/>
    </row>
    <row r="643" s="270" customFormat="1" ht="20.1" customHeight="1" spans="1:3">
      <c r="A643" s="276" t="s">
        <v>24</v>
      </c>
      <c r="B643" s="281">
        <v>1011</v>
      </c>
      <c r="C643" s="276"/>
    </row>
    <row r="644" s="270" customFormat="1" ht="20.1" customHeight="1" spans="1:3">
      <c r="A644" s="276" t="s">
        <v>25</v>
      </c>
      <c r="B644" s="281"/>
      <c r="C644" s="276"/>
    </row>
    <row r="645" s="270" customFormat="1" ht="20.1" customHeight="1" spans="1:3">
      <c r="A645" s="276" t="s">
        <v>476</v>
      </c>
      <c r="B645" s="281"/>
      <c r="C645" s="276"/>
    </row>
    <row r="646" s="270" customFormat="1" ht="20.1" customHeight="1" spans="1:3">
      <c r="A646" s="276" t="s">
        <v>477</v>
      </c>
      <c r="B646" s="279">
        <f>SUM(B647:B659)</f>
        <v>1034</v>
      </c>
      <c r="C646" s="276"/>
    </row>
    <row r="647" s="270" customFormat="1" ht="20.1" customHeight="1" spans="1:3">
      <c r="A647" s="276" t="s">
        <v>478</v>
      </c>
      <c r="B647" s="281">
        <v>165</v>
      </c>
      <c r="C647" s="276"/>
    </row>
    <row r="648" s="270" customFormat="1" ht="20.1" customHeight="1" spans="1:3">
      <c r="A648" s="276" t="s">
        <v>479</v>
      </c>
      <c r="B648" s="281">
        <v>669</v>
      </c>
      <c r="C648" s="276"/>
    </row>
    <row r="649" s="270" customFormat="1" ht="20.1" customHeight="1" spans="1:3">
      <c r="A649" s="276" t="s">
        <v>480</v>
      </c>
      <c r="B649" s="281"/>
      <c r="C649" s="276"/>
    </row>
    <row r="650" s="270" customFormat="1" ht="20.1" customHeight="1" spans="1:3">
      <c r="A650" s="276" t="s">
        <v>481</v>
      </c>
      <c r="B650" s="281"/>
      <c r="C650" s="296"/>
    </row>
    <row r="651" s="270" customFormat="1" ht="20.1" customHeight="1" spans="1:3">
      <c r="A651" s="276" t="s">
        <v>482</v>
      </c>
      <c r="B651" s="281"/>
      <c r="C651" s="296"/>
    </row>
    <row r="652" s="270" customFormat="1" ht="20.1" customHeight="1" spans="1:3">
      <c r="A652" s="276" t="s">
        <v>483</v>
      </c>
      <c r="B652" s="281"/>
      <c r="C652" s="296"/>
    </row>
    <row r="653" s="270" customFormat="1" ht="20.1" customHeight="1" spans="1:3">
      <c r="A653" s="276" t="s">
        <v>484</v>
      </c>
      <c r="B653" s="281"/>
      <c r="C653" s="276"/>
    </row>
    <row r="654" s="270" customFormat="1" ht="20.1" customHeight="1" spans="1:3">
      <c r="A654" s="276" t="s">
        <v>485</v>
      </c>
      <c r="B654" s="281"/>
      <c r="C654" s="276"/>
    </row>
    <row r="655" s="270" customFormat="1" ht="20.1" customHeight="1" spans="1:3">
      <c r="A655" s="276" t="s">
        <v>486</v>
      </c>
      <c r="B655" s="281"/>
      <c r="C655" s="276"/>
    </row>
    <row r="656" s="270" customFormat="1" ht="20.1" customHeight="1" spans="1:3">
      <c r="A656" s="276" t="s">
        <v>487</v>
      </c>
      <c r="B656" s="281"/>
      <c r="C656" s="276"/>
    </row>
    <row r="657" s="270" customFormat="1" ht="20.1" customHeight="1" spans="1:3">
      <c r="A657" s="276" t="s">
        <v>488</v>
      </c>
      <c r="B657" s="281"/>
      <c r="C657" s="276"/>
    </row>
    <row r="658" s="270" customFormat="1" ht="20.1" customHeight="1" spans="1:3">
      <c r="A658" s="276" t="s">
        <v>489</v>
      </c>
      <c r="B658" s="281"/>
      <c r="C658" s="276"/>
    </row>
    <row r="659" s="270" customFormat="1" ht="20.1" customHeight="1" spans="1:3">
      <c r="A659" s="276" t="s">
        <v>490</v>
      </c>
      <c r="B659" s="281">
        <v>200</v>
      </c>
      <c r="C659" s="276"/>
    </row>
    <row r="660" s="270" customFormat="1" ht="20.1" customHeight="1" spans="1:3">
      <c r="A660" s="276" t="s">
        <v>491</v>
      </c>
      <c r="B660" s="279">
        <f>SUM(B661:B663)</f>
        <v>752</v>
      </c>
      <c r="C660" s="296"/>
    </row>
    <row r="661" s="270" customFormat="1" ht="20.1" customHeight="1" spans="1:3">
      <c r="A661" s="276" t="s">
        <v>492</v>
      </c>
      <c r="B661" s="281"/>
      <c r="C661" s="296"/>
    </row>
    <row r="662" s="270" customFormat="1" ht="20.1" customHeight="1" spans="1:3">
      <c r="A662" s="276" t="s">
        <v>493</v>
      </c>
      <c r="B662" s="281">
        <v>230</v>
      </c>
      <c r="C662" s="296"/>
    </row>
    <row r="663" s="270" customFormat="1" ht="20.1" customHeight="1" spans="1:3">
      <c r="A663" s="276" t="s">
        <v>494</v>
      </c>
      <c r="B663" s="281">
        <v>522</v>
      </c>
      <c r="C663" s="296"/>
    </row>
    <row r="664" s="270" customFormat="1" ht="20.1" customHeight="1" spans="1:3">
      <c r="A664" s="276" t="s">
        <v>495</v>
      </c>
      <c r="B664" s="279">
        <f>SUM(B665:B675)</f>
        <v>4555</v>
      </c>
      <c r="C664" s="296"/>
    </row>
    <row r="665" s="270" customFormat="1" ht="20.1" customHeight="1" spans="1:3">
      <c r="A665" s="276" t="s">
        <v>496</v>
      </c>
      <c r="B665" s="281">
        <v>1042</v>
      </c>
      <c r="C665" s="296"/>
    </row>
    <row r="666" s="270" customFormat="1" ht="20.1" customHeight="1" spans="1:3">
      <c r="A666" s="276" t="s">
        <v>497</v>
      </c>
      <c r="B666" s="281">
        <v>180</v>
      </c>
      <c r="C666" s="296"/>
    </row>
    <row r="667" s="270" customFormat="1" ht="20.1" customHeight="1" spans="1:3">
      <c r="A667" s="276" t="s">
        <v>498</v>
      </c>
      <c r="B667" s="281">
        <v>695</v>
      </c>
      <c r="C667" s="296"/>
    </row>
    <row r="668" s="270" customFormat="1" ht="20.1" customHeight="1" spans="1:3">
      <c r="A668" s="276" t="s">
        <v>499</v>
      </c>
      <c r="B668" s="281"/>
      <c r="C668" s="296"/>
    </row>
    <row r="669" s="270" customFormat="1" ht="20.1" customHeight="1" spans="1:3">
      <c r="A669" s="276" t="s">
        <v>500</v>
      </c>
      <c r="B669" s="281"/>
      <c r="C669" s="276"/>
    </row>
    <row r="670" s="270" customFormat="1" ht="20.1" customHeight="1" spans="1:3">
      <c r="A670" s="276" t="s">
        <v>501</v>
      </c>
      <c r="B670" s="281"/>
      <c r="C670" s="276"/>
    </row>
    <row r="671" s="270" customFormat="1" ht="20.1" customHeight="1" spans="1:3">
      <c r="A671" s="276" t="s">
        <v>502</v>
      </c>
      <c r="B671" s="281"/>
      <c r="C671" s="276"/>
    </row>
    <row r="672" s="270" customFormat="1" ht="20.1" customHeight="1" spans="1:3">
      <c r="A672" s="276" t="s">
        <v>503</v>
      </c>
      <c r="B672" s="281">
        <v>2638</v>
      </c>
      <c r="C672" s="276"/>
    </row>
    <row r="673" s="270" customFormat="1" ht="20.1" customHeight="1" spans="1:3">
      <c r="A673" s="276" t="s">
        <v>504</v>
      </c>
      <c r="B673" s="281"/>
      <c r="C673" s="276"/>
    </row>
    <row r="674" s="270" customFormat="1" ht="20.1" customHeight="1" spans="1:3">
      <c r="A674" s="276" t="s">
        <v>505</v>
      </c>
      <c r="B674" s="281"/>
      <c r="C674" s="276"/>
    </row>
    <row r="675" s="270" customFormat="1" ht="20.1" customHeight="1" spans="1:3">
      <c r="A675" s="276" t="s">
        <v>506</v>
      </c>
      <c r="B675" s="281"/>
      <c r="C675" s="276"/>
    </row>
    <row r="676" s="270" customFormat="1" ht="20.1" customHeight="1" spans="1:3">
      <c r="A676" s="276" t="s">
        <v>507</v>
      </c>
      <c r="B676" s="279">
        <f>SUM(B677:B678)</f>
        <v>0</v>
      </c>
      <c r="C676" s="276"/>
    </row>
    <row r="677" s="270" customFormat="1" ht="20.1" customHeight="1" spans="1:3">
      <c r="A677" s="276" t="s">
        <v>508</v>
      </c>
      <c r="B677" s="281"/>
      <c r="C677" s="276"/>
    </row>
    <row r="678" s="270" customFormat="1" ht="20.1" customHeight="1" spans="1:3">
      <c r="A678" s="276" t="s">
        <v>509</v>
      </c>
      <c r="B678" s="281"/>
      <c r="C678" s="276"/>
    </row>
    <row r="679" s="270" customFormat="1" ht="20.1" customHeight="1" spans="1:3">
      <c r="A679" s="276" t="s">
        <v>510</v>
      </c>
      <c r="B679" s="279">
        <f>SUM(B680:B682)</f>
        <v>372</v>
      </c>
      <c r="C679" s="276"/>
    </row>
    <row r="680" s="270" customFormat="1" ht="20.1" customHeight="1" spans="1:3">
      <c r="A680" s="276" t="s">
        <v>511</v>
      </c>
      <c r="B680" s="281">
        <v>372</v>
      </c>
      <c r="C680" s="276"/>
    </row>
    <row r="681" s="270" customFormat="1" ht="20.1" customHeight="1" spans="1:3">
      <c r="A681" s="276" t="s">
        <v>512</v>
      </c>
      <c r="B681" s="281"/>
      <c r="C681" s="276"/>
    </row>
    <row r="682" s="270" customFormat="1" ht="20.1" customHeight="1" spans="1:3">
      <c r="A682" s="276" t="s">
        <v>513</v>
      </c>
      <c r="B682" s="281"/>
      <c r="C682" s="276"/>
    </row>
    <row r="683" s="270" customFormat="1" ht="20.1" customHeight="1" spans="1:3">
      <c r="A683" s="276" t="s">
        <v>514</v>
      </c>
      <c r="B683" s="279">
        <f>SUM(B684:B687)</f>
        <v>2270</v>
      </c>
      <c r="C683" s="276"/>
    </row>
    <row r="684" s="270" customFormat="1" ht="20.1" customHeight="1" spans="1:3">
      <c r="A684" s="276" t="s">
        <v>515</v>
      </c>
      <c r="B684" s="281"/>
      <c r="C684" s="276"/>
    </row>
    <row r="685" s="270" customFormat="1" ht="20.1" customHeight="1" spans="1:3">
      <c r="A685" s="276" t="s">
        <v>516</v>
      </c>
      <c r="B685" s="281">
        <v>1577</v>
      </c>
      <c r="C685" s="276"/>
    </row>
    <row r="686" s="270" customFormat="1" ht="20.1" customHeight="1" spans="1:3">
      <c r="A686" s="276" t="s">
        <v>517</v>
      </c>
      <c r="B686" s="281"/>
      <c r="C686" s="276"/>
    </row>
    <row r="687" s="270" customFormat="1" ht="20.1" customHeight="1" spans="1:3">
      <c r="A687" s="276" t="s">
        <v>518</v>
      </c>
      <c r="B687" s="281">
        <v>693</v>
      </c>
      <c r="C687" s="276"/>
    </row>
    <row r="688" s="270" customFormat="1" ht="20.1" customHeight="1" spans="1:3">
      <c r="A688" s="276" t="s">
        <v>519</v>
      </c>
      <c r="B688" s="279">
        <f>SUM(B689:B691)</f>
        <v>29155</v>
      </c>
      <c r="C688" s="276"/>
    </row>
    <row r="689" s="270" customFormat="1" ht="20.1" customHeight="1" spans="1:3">
      <c r="A689" s="276" t="s">
        <v>520</v>
      </c>
      <c r="B689" s="281"/>
      <c r="C689" s="276"/>
    </row>
    <row r="690" s="270" customFormat="1" ht="20.1" customHeight="1" spans="1:3">
      <c r="A690" s="276" t="s">
        <v>521</v>
      </c>
      <c r="B690" s="281">
        <v>28090</v>
      </c>
      <c r="C690" s="276"/>
    </row>
    <row r="691" s="270" customFormat="1" ht="20.1" customHeight="1" spans="1:3">
      <c r="A691" s="276" t="s">
        <v>522</v>
      </c>
      <c r="B691" s="281">
        <v>1065</v>
      </c>
      <c r="C691" s="276"/>
    </row>
    <row r="692" s="270" customFormat="1" ht="20.1" customHeight="1" spans="1:3">
      <c r="A692" s="276" t="s">
        <v>523</v>
      </c>
      <c r="B692" s="279">
        <f>SUM(B693:B695)</f>
        <v>1357</v>
      </c>
      <c r="C692" s="276"/>
    </row>
    <row r="693" s="270" customFormat="1" ht="20.1" customHeight="1" spans="1:3">
      <c r="A693" s="276" t="s">
        <v>524</v>
      </c>
      <c r="B693" s="281">
        <v>1357</v>
      </c>
      <c r="C693" s="276"/>
    </row>
    <row r="694" s="270" customFormat="1" ht="20.1" customHeight="1" spans="1:3">
      <c r="A694" s="276" t="s">
        <v>525</v>
      </c>
      <c r="B694" s="281"/>
      <c r="C694" s="276"/>
    </row>
    <row r="695" s="270" customFormat="1" ht="20.1" customHeight="1" spans="1:3">
      <c r="A695" s="276" t="s">
        <v>526</v>
      </c>
      <c r="B695" s="281"/>
      <c r="C695" s="276"/>
    </row>
    <row r="696" s="270" customFormat="1" ht="20.1" customHeight="1" spans="1:3">
      <c r="A696" s="276" t="s">
        <v>527</v>
      </c>
      <c r="B696" s="279">
        <f>SUM(B697:B698)</f>
        <v>82</v>
      </c>
      <c r="C696" s="276"/>
    </row>
    <row r="697" s="270" customFormat="1" ht="20.1" customHeight="1" spans="1:3">
      <c r="A697" s="276" t="s">
        <v>528</v>
      </c>
      <c r="B697" s="281">
        <v>82</v>
      </c>
      <c r="C697" s="276"/>
    </row>
    <row r="698" s="270" customFormat="1" ht="20.1" customHeight="1" spans="1:3">
      <c r="A698" s="276" t="s">
        <v>529</v>
      </c>
      <c r="B698" s="281"/>
      <c r="C698" s="276"/>
    </row>
    <row r="699" s="270" customFormat="1" ht="20.1" customHeight="1" spans="1:3">
      <c r="A699" s="276" t="s">
        <v>530</v>
      </c>
      <c r="B699" s="279">
        <f>SUM(B700:B707)</f>
        <v>1876</v>
      </c>
      <c r="C699" s="276"/>
    </row>
    <row r="700" s="270" customFormat="1" ht="20.1" customHeight="1" spans="1:3">
      <c r="A700" s="276" t="s">
        <v>23</v>
      </c>
      <c r="B700" s="281">
        <v>1841</v>
      </c>
      <c r="C700" s="276"/>
    </row>
    <row r="701" s="270" customFormat="1" ht="20.1" customHeight="1" spans="1:3">
      <c r="A701" s="276" t="s">
        <v>24</v>
      </c>
      <c r="B701" s="281">
        <v>35</v>
      </c>
      <c r="C701" s="276"/>
    </row>
    <row r="702" s="270" customFormat="1" ht="20.1" customHeight="1" spans="1:3">
      <c r="A702" s="276" t="s">
        <v>25</v>
      </c>
      <c r="B702" s="281"/>
      <c r="C702" s="276"/>
    </row>
    <row r="703" s="270" customFormat="1" ht="20.1" customHeight="1" spans="1:3">
      <c r="A703" s="276" t="s">
        <v>65</v>
      </c>
      <c r="B703" s="281"/>
      <c r="C703" s="276"/>
    </row>
    <row r="704" s="270" customFormat="1" ht="20.1" customHeight="1" spans="1:3">
      <c r="A704" s="276" t="s">
        <v>531</v>
      </c>
      <c r="B704" s="281"/>
      <c r="C704" s="276"/>
    </row>
    <row r="705" s="270" customFormat="1" ht="20.1" customHeight="1" spans="1:3">
      <c r="A705" s="276" t="s">
        <v>532</v>
      </c>
      <c r="B705" s="281"/>
      <c r="C705" s="276"/>
    </row>
    <row r="706" s="270" customFormat="1" ht="20.1" customHeight="1" spans="1:3">
      <c r="A706" s="276" t="s">
        <v>32</v>
      </c>
      <c r="B706" s="281"/>
      <c r="C706" s="276"/>
    </row>
    <row r="707" s="270" customFormat="1" ht="20.1" customHeight="1" spans="1:3">
      <c r="A707" s="276" t="s">
        <v>533</v>
      </c>
      <c r="B707" s="281"/>
      <c r="C707" s="276"/>
    </row>
    <row r="708" s="270" customFormat="1" ht="20.1" customHeight="1" spans="1:3">
      <c r="A708" s="276" t="s">
        <v>534</v>
      </c>
      <c r="B708" s="279">
        <f>SUM(B709)</f>
        <v>0</v>
      </c>
      <c r="C708" s="276"/>
    </row>
    <row r="709" s="270" customFormat="1" ht="20.1" customHeight="1" spans="1:3">
      <c r="A709" s="276" t="s">
        <v>535</v>
      </c>
      <c r="B709" s="281"/>
      <c r="C709" s="276"/>
    </row>
    <row r="710" s="270" customFormat="1" ht="20.1" customHeight="1" spans="1:3">
      <c r="A710" s="298" t="s">
        <v>536</v>
      </c>
      <c r="B710" s="279">
        <f>SUM(B711)</f>
        <v>30</v>
      </c>
      <c r="C710" s="276"/>
    </row>
    <row r="711" s="270" customFormat="1" ht="20.1" customHeight="1" spans="1:3">
      <c r="A711" s="298" t="s">
        <v>537</v>
      </c>
      <c r="B711" s="281">
        <v>30</v>
      </c>
      <c r="C711" s="276"/>
    </row>
    <row r="712" s="270" customFormat="1" ht="20.1" customHeight="1" spans="1:3">
      <c r="A712" s="298" t="s">
        <v>538</v>
      </c>
      <c r="B712" s="295">
        <f>SUM(B713,B723,B727,B735,B740,B747,B753,B756,B759,B760,B761,B767,B768,B769,B784)</f>
        <v>3040</v>
      </c>
      <c r="C712" s="276"/>
    </row>
    <row r="713" s="270" customFormat="1" ht="20.1" customHeight="1" spans="1:3">
      <c r="A713" s="298" t="s">
        <v>539</v>
      </c>
      <c r="B713" s="279">
        <f>SUM(B714:B722)</f>
        <v>479</v>
      </c>
      <c r="C713" s="276"/>
    </row>
    <row r="714" s="270" customFormat="1" ht="20.1" customHeight="1" spans="1:3">
      <c r="A714" s="298" t="s">
        <v>23</v>
      </c>
      <c r="B714" s="281">
        <v>391</v>
      </c>
      <c r="C714" s="276"/>
    </row>
    <row r="715" s="270" customFormat="1" ht="20.1" customHeight="1" spans="1:3">
      <c r="A715" s="298" t="s">
        <v>24</v>
      </c>
      <c r="B715" s="281">
        <v>88</v>
      </c>
      <c r="C715" s="276"/>
    </row>
    <row r="716" s="270" customFormat="1" ht="20.1" customHeight="1" spans="1:3">
      <c r="A716" s="298" t="s">
        <v>25</v>
      </c>
      <c r="B716" s="281"/>
      <c r="C716" s="276"/>
    </row>
    <row r="717" s="270" customFormat="1" ht="20.1" customHeight="1" spans="1:3">
      <c r="A717" s="298" t="s">
        <v>540</v>
      </c>
      <c r="B717" s="281"/>
      <c r="C717" s="276"/>
    </row>
    <row r="718" s="270" customFormat="1" ht="20.1" customHeight="1" spans="1:3">
      <c r="A718" s="298" t="s">
        <v>541</v>
      </c>
      <c r="B718" s="281"/>
      <c r="C718" s="276"/>
    </row>
    <row r="719" s="270" customFormat="1" ht="20.1" customHeight="1" spans="1:3">
      <c r="A719" s="298" t="s">
        <v>542</v>
      </c>
      <c r="B719" s="281"/>
      <c r="C719" s="276"/>
    </row>
    <row r="720" s="270" customFormat="1" ht="20.1" customHeight="1" spans="1:3">
      <c r="A720" s="298" t="s">
        <v>543</v>
      </c>
      <c r="B720" s="281"/>
      <c r="C720" s="276"/>
    </row>
    <row r="721" s="270" customFormat="1" ht="20.1" customHeight="1" spans="1:3">
      <c r="A721" s="298" t="s">
        <v>544</v>
      </c>
      <c r="B721" s="281"/>
      <c r="C721" s="276"/>
    </row>
    <row r="722" s="270" customFormat="1" ht="20.1" customHeight="1" spans="1:3">
      <c r="A722" s="298" t="s">
        <v>545</v>
      </c>
      <c r="B722" s="281"/>
      <c r="C722" s="276"/>
    </row>
    <row r="723" s="270" customFormat="1" ht="20.1" customHeight="1" spans="1:3">
      <c r="A723" s="298" t="s">
        <v>546</v>
      </c>
      <c r="B723" s="279">
        <f>SUM(B724:B726)</f>
        <v>0</v>
      </c>
      <c r="C723" s="296"/>
    </row>
    <row r="724" s="270" customFormat="1" ht="20.1" customHeight="1" spans="1:3">
      <c r="A724" s="298" t="s">
        <v>547</v>
      </c>
      <c r="B724" s="281"/>
      <c r="C724" s="296"/>
    </row>
    <row r="725" s="270" customFormat="1" ht="20.1" customHeight="1" spans="1:3">
      <c r="A725" s="298" t="s">
        <v>548</v>
      </c>
      <c r="B725" s="281"/>
      <c r="C725" s="296"/>
    </row>
    <row r="726" s="270" customFormat="1" ht="20.1" customHeight="1" spans="1:3">
      <c r="A726" s="298" t="s">
        <v>549</v>
      </c>
      <c r="B726" s="281"/>
      <c r="C726" s="296"/>
    </row>
    <row r="727" s="270" customFormat="1" ht="20.1" customHeight="1" spans="1:3">
      <c r="A727" s="298" t="s">
        <v>550</v>
      </c>
      <c r="B727" s="279">
        <f>SUM(B728:B734)</f>
        <v>2421</v>
      </c>
      <c r="C727" s="296"/>
    </row>
    <row r="728" s="270" customFormat="1" ht="20.1" customHeight="1" spans="1:3">
      <c r="A728" s="298" t="s">
        <v>551</v>
      </c>
      <c r="B728" s="281">
        <v>538</v>
      </c>
      <c r="C728" s="296"/>
    </row>
    <row r="729" s="270" customFormat="1" ht="20.1" customHeight="1" spans="1:3">
      <c r="A729" s="298" t="s">
        <v>552</v>
      </c>
      <c r="B729" s="281"/>
      <c r="C729" s="296"/>
    </row>
    <row r="730" s="270" customFormat="1" ht="20.1" customHeight="1" spans="1:3">
      <c r="A730" s="298" t="s">
        <v>553</v>
      </c>
      <c r="B730" s="281"/>
      <c r="C730" s="296"/>
    </row>
    <row r="731" s="270" customFormat="1" ht="20.1" customHeight="1" spans="1:3">
      <c r="A731" s="298" t="s">
        <v>554</v>
      </c>
      <c r="B731" s="281">
        <v>1500</v>
      </c>
      <c r="C731" s="296"/>
    </row>
    <row r="732" s="270" customFormat="1" ht="20.1" customHeight="1" spans="1:3">
      <c r="A732" s="298" t="s">
        <v>555</v>
      </c>
      <c r="B732" s="281"/>
      <c r="C732" s="296"/>
    </row>
    <row r="733" s="270" customFormat="1" ht="20.1" customHeight="1" spans="1:3">
      <c r="A733" s="298" t="s">
        <v>556</v>
      </c>
      <c r="B733" s="281"/>
      <c r="C733" s="296"/>
    </row>
    <row r="734" s="270" customFormat="1" ht="20.1" customHeight="1" spans="1:3">
      <c r="A734" s="298" t="s">
        <v>557</v>
      </c>
      <c r="B734" s="281">
        <v>383</v>
      </c>
      <c r="C734" s="296"/>
    </row>
    <row r="735" s="270" customFormat="1" ht="20.1" customHeight="1" spans="1:3">
      <c r="A735" s="298" t="s">
        <v>558</v>
      </c>
      <c r="B735" s="279">
        <f>SUM(B736:B739)</f>
        <v>0</v>
      </c>
      <c r="C735" s="296"/>
    </row>
    <row r="736" s="270" customFormat="1" ht="20.1" customHeight="1" spans="1:3">
      <c r="A736" s="298" t="s">
        <v>559</v>
      </c>
      <c r="B736" s="281"/>
      <c r="C736" s="296"/>
    </row>
    <row r="737" s="270" customFormat="1" ht="20.1" customHeight="1" spans="1:3">
      <c r="A737" s="298" t="s">
        <v>560</v>
      </c>
      <c r="B737" s="281"/>
      <c r="C737" s="296"/>
    </row>
    <row r="738" s="270" customFormat="1" ht="20.1" customHeight="1" spans="1:3">
      <c r="A738" s="298" t="s">
        <v>561</v>
      </c>
      <c r="B738" s="281"/>
      <c r="C738" s="296"/>
    </row>
    <row r="739" s="270" customFormat="1" ht="20.1" customHeight="1" spans="1:3">
      <c r="A739" s="298" t="s">
        <v>562</v>
      </c>
      <c r="B739" s="281"/>
      <c r="C739" s="296"/>
    </row>
    <row r="740" s="270" customFormat="1" ht="20.1" customHeight="1" spans="1:3">
      <c r="A740" s="298" t="s">
        <v>563</v>
      </c>
      <c r="B740" s="279">
        <f>SUM(B741:B746)</f>
        <v>0</v>
      </c>
      <c r="C740" s="276"/>
    </row>
    <row r="741" s="270" customFormat="1" ht="20.1" customHeight="1" spans="1:3">
      <c r="A741" s="298" t="s">
        <v>564</v>
      </c>
      <c r="B741" s="281"/>
      <c r="C741" s="276"/>
    </row>
    <row r="742" s="270" customFormat="1" ht="20.1" customHeight="1" spans="1:3">
      <c r="A742" s="298" t="s">
        <v>565</v>
      </c>
      <c r="B742" s="281"/>
      <c r="C742" s="276"/>
    </row>
    <row r="743" s="270" customFormat="1" ht="20.1" customHeight="1" spans="1:3">
      <c r="A743" s="298" t="s">
        <v>566</v>
      </c>
      <c r="B743" s="281"/>
      <c r="C743" s="276"/>
    </row>
    <row r="744" s="270" customFormat="1" ht="20.1" customHeight="1" spans="1:3">
      <c r="A744" s="298" t="s">
        <v>567</v>
      </c>
      <c r="B744" s="281"/>
      <c r="C744" s="276"/>
    </row>
    <row r="745" s="270" customFormat="1" ht="20.1" customHeight="1" spans="1:3">
      <c r="A745" s="298" t="s">
        <v>568</v>
      </c>
      <c r="B745" s="281"/>
      <c r="C745" s="276"/>
    </row>
    <row r="746" s="270" customFormat="1" ht="20.1" customHeight="1" spans="1:3">
      <c r="A746" s="298" t="s">
        <v>569</v>
      </c>
      <c r="B746" s="281"/>
      <c r="C746" s="276"/>
    </row>
    <row r="747" s="270" customFormat="1" ht="20.1" customHeight="1" spans="1:3">
      <c r="A747" s="298" t="s">
        <v>570</v>
      </c>
      <c r="B747" s="279">
        <f>SUM(B748:B752)</f>
        <v>0</v>
      </c>
      <c r="C747" s="276"/>
    </row>
    <row r="748" s="270" customFormat="1" ht="20.1" customHeight="1" spans="1:3">
      <c r="A748" s="298" t="s">
        <v>571</v>
      </c>
      <c r="B748" s="281"/>
      <c r="C748" s="276"/>
    </row>
    <row r="749" s="270" customFormat="1" ht="20.1" customHeight="1" spans="1:3">
      <c r="A749" s="298" t="s">
        <v>572</v>
      </c>
      <c r="B749" s="281"/>
      <c r="C749" s="276"/>
    </row>
    <row r="750" s="270" customFormat="1" ht="20.1" customHeight="1" spans="1:3">
      <c r="A750" s="298" t="s">
        <v>573</v>
      </c>
      <c r="B750" s="281"/>
      <c r="C750" s="276"/>
    </row>
    <row r="751" s="270" customFormat="1" ht="20.1" customHeight="1" spans="1:3">
      <c r="A751" s="298" t="s">
        <v>574</v>
      </c>
      <c r="B751" s="281"/>
      <c r="C751" s="276"/>
    </row>
    <row r="752" s="270" customFormat="1" ht="20.1" customHeight="1" spans="1:3">
      <c r="A752" s="298" t="s">
        <v>575</v>
      </c>
      <c r="B752" s="281"/>
      <c r="C752" s="276"/>
    </row>
    <row r="753" s="270" customFormat="1" ht="20.1" customHeight="1" spans="1:3">
      <c r="A753" s="298" t="s">
        <v>576</v>
      </c>
      <c r="B753" s="279">
        <f>SUM(B754:B755)</f>
        <v>0</v>
      </c>
      <c r="C753" s="276"/>
    </row>
    <row r="754" s="270" customFormat="1" ht="20.1" customHeight="1" spans="1:3">
      <c r="A754" s="298" t="s">
        <v>577</v>
      </c>
      <c r="B754" s="281"/>
      <c r="C754" s="276"/>
    </row>
    <row r="755" s="270" customFormat="1" ht="20.1" customHeight="1" spans="1:3">
      <c r="A755" s="298" t="s">
        <v>578</v>
      </c>
      <c r="B755" s="281"/>
      <c r="C755" s="276"/>
    </row>
    <row r="756" s="270" customFormat="1" ht="20.1" customHeight="1" spans="1:3">
      <c r="A756" s="298" t="s">
        <v>579</v>
      </c>
      <c r="B756" s="279">
        <f>SUM(B757:B758)</f>
        <v>0</v>
      </c>
      <c r="C756" s="276"/>
    </row>
    <row r="757" s="270" customFormat="1" ht="20.1" customHeight="1" spans="1:3">
      <c r="A757" s="298" t="s">
        <v>580</v>
      </c>
      <c r="B757" s="281"/>
      <c r="C757" s="276"/>
    </row>
    <row r="758" s="270" customFormat="1" ht="20.1" customHeight="1" spans="1:3">
      <c r="A758" s="298" t="s">
        <v>581</v>
      </c>
      <c r="B758" s="281"/>
      <c r="C758" s="276"/>
    </row>
    <row r="759" s="270" customFormat="1" ht="20.1" customHeight="1" spans="1:3">
      <c r="A759" s="298" t="s">
        <v>582</v>
      </c>
      <c r="B759" s="281"/>
      <c r="C759" s="276"/>
    </row>
    <row r="760" s="270" customFormat="1" ht="20.1" customHeight="1" spans="1:3">
      <c r="A760" s="298" t="s">
        <v>583</v>
      </c>
      <c r="B760" s="281">
        <v>140</v>
      </c>
      <c r="C760" s="276"/>
    </row>
    <row r="761" s="270" customFormat="1" ht="20.1" customHeight="1" spans="1:3">
      <c r="A761" s="298" t="s">
        <v>584</v>
      </c>
      <c r="B761" s="279">
        <f>SUM(B762:B766)</f>
        <v>0</v>
      </c>
      <c r="C761" s="276"/>
    </row>
    <row r="762" s="270" customFormat="1" ht="20.1" customHeight="1" spans="1:3">
      <c r="A762" s="298" t="s">
        <v>585</v>
      </c>
      <c r="B762" s="281"/>
      <c r="C762" s="276"/>
    </row>
    <row r="763" s="270" customFormat="1" ht="20.1" customHeight="1" spans="1:3">
      <c r="A763" s="298" t="s">
        <v>586</v>
      </c>
      <c r="B763" s="281"/>
      <c r="C763" s="276"/>
    </row>
    <row r="764" s="270" customFormat="1" ht="20.1" customHeight="1" spans="1:3">
      <c r="A764" s="298" t="s">
        <v>587</v>
      </c>
      <c r="B764" s="281"/>
      <c r="C764" s="276"/>
    </row>
    <row r="765" s="270" customFormat="1" ht="20.1" customHeight="1" spans="1:3">
      <c r="A765" s="298" t="s">
        <v>588</v>
      </c>
      <c r="B765" s="281"/>
      <c r="C765" s="276"/>
    </row>
    <row r="766" s="270" customFormat="1" ht="20.1" customHeight="1" spans="1:3">
      <c r="A766" s="298" t="s">
        <v>589</v>
      </c>
      <c r="B766" s="281"/>
      <c r="C766" s="276"/>
    </row>
    <row r="767" s="270" customFormat="1" ht="20.1" customHeight="1" spans="1:3">
      <c r="A767" s="298" t="s">
        <v>590</v>
      </c>
      <c r="B767" s="281"/>
      <c r="C767" s="276"/>
    </row>
    <row r="768" s="270" customFormat="1" ht="20.1" customHeight="1" spans="1:3">
      <c r="A768" s="298" t="s">
        <v>591</v>
      </c>
      <c r="B768" s="281"/>
      <c r="C768" s="276"/>
    </row>
    <row r="769" s="270" customFormat="1" ht="20.1" customHeight="1" spans="1:3">
      <c r="A769" s="298" t="s">
        <v>592</v>
      </c>
      <c r="B769" s="279">
        <f>SUM(B770:B783)</f>
        <v>0</v>
      </c>
      <c r="C769" s="276"/>
    </row>
    <row r="770" s="270" customFormat="1" ht="20.1" customHeight="1" spans="1:3">
      <c r="A770" s="298" t="s">
        <v>23</v>
      </c>
      <c r="B770" s="281"/>
      <c r="C770" s="276"/>
    </row>
    <row r="771" s="270" customFormat="1" ht="20.1" customHeight="1" spans="1:3">
      <c r="A771" s="298" t="s">
        <v>24</v>
      </c>
      <c r="B771" s="281"/>
      <c r="C771" s="276"/>
    </row>
    <row r="772" s="270" customFormat="1" ht="20.1" customHeight="1" spans="1:3">
      <c r="A772" s="298" t="s">
        <v>25</v>
      </c>
      <c r="B772" s="281"/>
      <c r="C772" s="276"/>
    </row>
    <row r="773" s="270" customFormat="1" ht="20.1" customHeight="1" spans="1:3">
      <c r="A773" s="298" t="s">
        <v>593</v>
      </c>
      <c r="B773" s="281"/>
      <c r="C773" s="276"/>
    </row>
    <row r="774" s="270" customFormat="1" ht="20.1" customHeight="1" spans="1:3">
      <c r="A774" s="298" t="s">
        <v>594</v>
      </c>
      <c r="B774" s="281"/>
      <c r="C774" s="276"/>
    </row>
    <row r="775" s="270" customFormat="1" ht="20.1" customHeight="1" spans="1:3">
      <c r="A775" s="298" t="s">
        <v>595</v>
      </c>
      <c r="B775" s="281"/>
      <c r="C775" s="276"/>
    </row>
    <row r="776" s="270" customFormat="1" ht="20.1" customHeight="1" spans="1:3">
      <c r="A776" s="298" t="s">
        <v>596</v>
      </c>
      <c r="B776" s="281"/>
      <c r="C776" s="276"/>
    </row>
    <row r="777" s="270" customFormat="1" ht="20.1" customHeight="1" spans="1:3">
      <c r="A777" s="298" t="s">
        <v>597</v>
      </c>
      <c r="B777" s="281"/>
      <c r="C777" s="276"/>
    </row>
    <row r="778" s="270" customFormat="1" ht="20.1" customHeight="1" spans="1:3">
      <c r="A778" s="298" t="s">
        <v>598</v>
      </c>
      <c r="B778" s="281"/>
      <c r="C778" s="276"/>
    </row>
    <row r="779" s="270" customFormat="1" ht="20.1" customHeight="1" spans="1:3">
      <c r="A779" s="298" t="s">
        <v>599</v>
      </c>
      <c r="B779" s="281"/>
      <c r="C779" s="276"/>
    </row>
    <row r="780" s="270" customFormat="1" ht="20.1" customHeight="1" spans="1:3">
      <c r="A780" s="298" t="s">
        <v>65</v>
      </c>
      <c r="B780" s="281"/>
      <c r="C780" s="276"/>
    </row>
    <row r="781" s="270" customFormat="1" ht="20.1" customHeight="1" spans="1:3">
      <c r="A781" s="298" t="s">
        <v>600</v>
      </c>
      <c r="B781" s="281"/>
      <c r="C781" s="276"/>
    </row>
    <row r="782" s="270" customFormat="1" ht="20.1" customHeight="1" spans="1:3">
      <c r="A782" s="298" t="s">
        <v>32</v>
      </c>
      <c r="B782" s="281"/>
      <c r="C782" s="276"/>
    </row>
    <row r="783" s="270" customFormat="1" ht="20.1" customHeight="1" spans="1:3">
      <c r="A783" s="298" t="s">
        <v>601</v>
      </c>
      <c r="B783" s="281"/>
      <c r="C783" s="276"/>
    </row>
    <row r="784" s="270" customFormat="1" ht="20.1" customHeight="1" spans="1:3">
      <c r="A784" s="298" t="s">
        <v>602</v>
      </c>
      <c r="B784" s="281"/>
      <c r="C784" s="276"/>
    </row>
    <row r="785" s="270" customFormat="1" ht="20.1" customHeight="1" spans="1:3">
      <c r="A785" s="298" t="s">
        <v>603</v>
      </c>
      <c r="B785" s="295">
        <f>SUM(B786,B797,B798,B801,B802,B803)</f>
        <v>6981</v>
      </c>
      <c r="C785" s="276"/>
    </row>
    <row r="786" s="270" customFormat="1" ht="20.1" customHeight="1" spans="1:3">
      <c r="A786" s="298" t="s">
        <v>604</v>
      </c>
      <c r="B786" s="279">
        <f>SUM(B787:B796)</f>
        <v>2374</v>
      </c>
      <c r="C786" s="276"/>
    </row>
    <row r="787" s="270" customFormat="1" ht="20.1" customHeight="1" spans="1:3">
      <c r="A787" s="298" t="s">
        <v>23</v>
      </c>
      <c r="B787" s="281">
        <v>929</v>
      </c>
      <c r="C787" s="276"/>
    </row>
    <row r="788" s="270" customFormat="1" ht="20.1" customHeight="1" spans="1:3">
      <c r="A788" s="298" t="s">
        <v>24</v>
      </c>
      <c r="B788" s="281">
        <v>1384</v>
      </c>
      <c r="C788" s="276"/>
    </row>
    <row r="789" s="270" customFormat="1" ht="20.1" customHeight="1" spans="1:3">
      <c r="A789" s="298" t="s">
        <v>25</v>
      </c>
      <c r="B789" s="281"/>
      <c r="C789" s="276"/>
    </row>
    <row r="790" s="270" customFormat="1" ht="20.1" customHeight="1" spans="1:3">
      <c r="A790" s="298" t="s">
        <v>605</v>
      </c>
      <c r="B790" s="281">
        <v>61</v>
      </c>
      <c r="C790" s="276"/>
    </row>
    <row r="791" s="270" customFormat="1" ht="20.1" customHeight="1" spans="1:3">
      <c r="A791" s="298" t="s">
        <v>606</v>
      </c>
      <c r="B791" s="281"/>
      <c r="C791" s="276"/>
    </row>
    <row r="792" s="270" customFormat="1" ht="20.1" customHeight="1" spans="1:3">
      <c r="A792" s="298" t="s">
        <v>607</v>
      </c>
      <c r="B792" s="281"/>
      <c r="C792" s="276"/>
    </row>
    <row r="793" s="270" customFormat="1" ht="20.1" customHeight="1" spans="1:3">
      <c r="A793" s="298" t="s">
        <v>608</v>
      </c>
      <c r="B793" s="281"/>
      <c r="C793" s="276"/>
    </row>
    <row r="794" s="270" customFormat="1" ht="20.1" customHeight="1" spans="1:3">
      <c r="A794" s="298" t="s">
        <v>609</v>
      </c>
      <c r="B794" s="281"/>
      <c r="C794" s="276"/>
    </row>
    <row r="795" s="270" customFormat="1" ht="20.1" customHeight="1" spans="1:3">
      <c r="A795" s="298" t="s">
        <v>610</v>
      </c>
      <c r="B795" s="281"/>
      <c r="C795" s="276"/>
    </row>
    <row r="796" s="270" customFormat="1" ht="20.1" customHeight="1" spans="1:3">
      <c r="A796" s="298" t="s">
        <v>611</v>
      </c>
      <c r="B796" s="281"/>
      <c r="C796" s="276"/>
    </row>
    <row r="797" s="270" customFormat="1" ht="20.1" customHeight="1" spans="1:3">
      <c r="A797" s="298" t="s">
        <v>612</v>
      </c>
      <c r="B797" s="281">
        <v>507</v>
      </c>
      <c r="C797" s="276"/>
    </row>
    <row r="798" s="270" customFormat="1" ht="20.1" customHeight="1" spans="1:3">
      <c r="A798" s="298" t="s">
        <v>613</v>
      </c>
      <c r="B798" s="279">
        <f>SUM(B799:B800)</f>
        <v>4100</v>
      </c>
      <c r="C798" s="276"/>
    </row>
    <row r="799" s="270" customFormat="1" ht="20.1" customHeight="1" spans="1:3">
      <c r="A799" s="298" t="s">
        <v>614</v>
      </c>
      <c r="B799" s="281"/>
      <c r="C799" s="276"/>
    </row>
    <row r="800" s="270" customFormat="1" ht="20.1" customHeight="1" spans="1:3">
      <c r="A800" s="298" t="s">
        <v>615</v>
      </c>
      <c r="B800" s="281">
        <v>4100</v>
      </c>
      <c r="C800" s="276"/>
    </row>
    <row r="801" s="270" customFormat="1" ht="20.1" customHeight="1" spans="1:3">
      <c r="A801" s="298" t="s">
        <v>616</v>
      </c>
      <c r="B801" s="281"/>
      <c r="C801" s="276"/>
    </row>
    <row r="802" s="270" customFormat="1" ht="20.1" customHeight="1" spans="1:3">
      <c r="A802" s="298" t="s">
        <v>617</v>
      </c>
      <c r="B802" s="281"/>
      <c r="C802" s="276"/>
    </row>
    <row r="803" s="270" customFormat="1" ht="20.1" customHeight="1" spans="1:3">
      <c r="A803" s="298" t="s">
        <v>618</v>
      </c>
      <c r="B803" s="281"/>
      <c r="C803" s="276"/>
    </row>
    <row r="804" s="270" customFormat="1" ht="20.1" customHeight="1" spans="1:3">
      <c r="A804" s="298" t="s">
        <v>619</v>
      </c>
      <c r="B804" s="295">
        <f>SUM(B805,B831,B856,B884,B895,B902,B909,B912)</f>
        <v>41709</v>
      </c>
      <c r="C804" s="276"/>
    </row>
    <row r="805" s="270" customFormat="1" ht="20.1" customHeight="1" spans="1:3">
      <c r="A805" s="298" t="s">
        <v>620</v>
      </c>
      <c r="B805" s="279">
        <f>SUM(B806:B830)</f>
        <v>4323</v>
      </c>
      <c r="C805" s="276"/>
    </row>
    <row r="806" s="270" customFormat="1" ht="20.1" customHeight="1" spans="1:3">
      <c r="A806" s="298" t="s">
        <v>23</v>
      </c>
      <c r="B806" s="281">
        <v>2229</v>
      </c>
      <c r="C806" s="276"/>
    </row>
    <row r="807" s="270" customFormat="1" ht="20.1" customHeight="1" spans="1:3">
      <c r="A807" s="298" t="s">
        <v>24</v>
      </c>
      <c r="B807" s="281">
        <v>352</v>
      </c>
      <c r="C807" s="276"/>
    </row>
    <row r="808" s="270" customFormat="1" ht="20.1" customHeight="1" spans="1:3">
      <c r="A808" s="298" t="s">
        <v>25</v>
      </c>
      <c r="B808" s="281"/>
      <c r="C808" s="276"/>
    </row>
    <row r="809" s="270" customFormat="1" ht="20.1" customHeight="1" spans="1:3">
      <c r="A809" s="298" t="s">
        <v>32</v>
      </c>
      <c r="B809" s="281"/>
      <c r="C809" s="276"/>
    </row>
    <row r="810" s="270" customFormat="1" ht="20.1" customHeight="1" spans="1:3">
      <c r="A810" s="298" t="s">
        <v>621</v>
      </c>
      <c r="B810" s="281"/>
      <c r="C810" s="276"/>
    </row>
    <row r="811" s="270" customFormat="1" ht="20.1" customHeight="1" spans="1:3">
      <c r="A811" s="298" t="s">
        <v>622</v>
      </c>
      <c r="B811" s="281"/>
      <c r="C811" s="276"/>
    </row>
    <row r="812" s="270" customFormat="1" ht="20.1" customHeight="1" spans="1:3">
      <c r="A812" s="298" t="s">
        <v>623</v>
      </c>
      <c r="B812" s="281"/>
      <c r="C812" s="276"/>
    </row>
    <row r="813" s="270" customFormat="1" ht="20.1" customHeight="1" spans="1:3">
      <c r="A813" s="298" t="s">
        <v>624</v>
      </c>
      <c r="B813" s="281"/>
      <c r="C813" s="276"/>
    </row>
    <row r="814" s="270" customFormat="1" ht="20.1" customHeight="1" spans="1:3">
      <c r="A814" s="298" t="s">
        <v>625</v>
      </c>
      <c r="B814" s="281"/>
      <c r="C814" s="276"/>
    </row>
    <row r="815" s="270" customFormat="1" ht="20.1" customHeight="1" spans="1:3">
      <c r="A815" s="298" t="s">
        <v>626</v>
      </c>
      <c r="B815" s="281"/>
      <c r="C815" s="276"/>
    </row>
    <row r="816" s="270" customFormat="1" ht="20.1" customHeight="1" spans="1:3">
      <c r="A816" s="298" t="s">
        <v>627</v>
      </c>
      <c r="B816" s="281"/>
      <c r="C816" s="276"/>
    </row>
    <row r="817" s="270" customFormat="1" ht="20.1" customHeight="1" spans="1:3">
      <c r="A817" s="298" t="s">
        <v>628</v>
      </c>
      <c r="B817" s="281"/>
      <c r="C817" s="276"/>
    </row>
    <row r="818" s="270" customFormat="1" ht="20.1" customHeight="1" spans="1:3">
      <c r="A818" s="298" t="s">
        <v>629</v>
      </c>
      <c r="B818" s="281"/>
      <c r="C818" s="276"/>
    </row>
    <row r="819" s="270" customFormat="1" ht="20.1" customHeight="1" spans="1:3">
      <c r="A819" s="298" t="s">
        <v>630</v>
      </c>
      <c r="B819" s="281">
        <v>210</v>
      </c>
      <c r="C819" s="276"/>
    </row>
    <row r="820" s="270" customFormat="1" ht="20.1" customHeight="1" spans="1:3">
      <c r="A820" s="298" t="s">
        <v>631</v>
      </c>
      <c r="B820" s="281"/>
      <c r="C820" s="276"/>
    </row>
    <row r="821" s="270" customFormat="1" ht="20.1" customHeight="1" spans="1:3">
      <c r="A821" s="298" t="s">
        <v>632</v>
      </c>
      <c r="B821" s="281">
        <v>1392</v>
      </c>
      <c r="C821" s="276"/>
    </row>
    <row r="822" s="270" customFormat="1" ht="20.1" customHeight="1" spans="1:3">
      <c r="A822" s="298" t="s">
        <v>633</v>
      </c>
      <c r="B822" s="281"/>
      <c r="C822" s="276"/>
    </row>
    <row r="823" s="270" customFormat="1" ht="20.1" customHeight="1" spans="1:3">
      <c r="A823" s="298" t="s">
        <v>634</v>
      </c>
      <c r="B823" s="281"/>
      <c r="C823" s="276"/>
    </row>
    <row r="824" s="270" customFormat="1" ht="20.1" customHeight="1" spans="1:3">
      <c r="A824" s="298" t="s">
        <v>635</v>
      </c>
      <c r="B824" s="281"/>
      <c r="C824" s="276"/>
    </row>
    <row r="825" s="270" customFormat="1" ht="20.1" customHeight="1" spans="1:3">
      <c r="A825" s="298" t="s">
        <v>636</v>
      </c>
      <c r="B825" s="281">
        <v>140</v>
      </c>
      <c r="C825" s="276"/>
    </row>
    <row r="826" s="270" customFormat="1" ht="20.1" customHeight="1" spans="1:3">
      <c r="A826" s="298" t="s">
        <v>637</v>
      </c>
      <c r="B826" s="281"/>
      <c r="C826" s="276"/>
    </row>
    <row r="827" s="270" customFormat="1" ht="20.1" customHeight="1" spans="1:3">
      <c r="A827" s="298" t="s">
        <v>638</v>
      </c>
      <c r="B827" s="281"/>
      <c r="C827" s="276"/>
    </row>
    <row r="828" s="270" customFormat="1" ht="20.1" customHeight="1" spans="1:3">
      <c r="A828" s="298" t="s">
        <v>639</v>
      </c>
      <c r="B828" s="281"/>
      <c r="C828" s="276"/>
    </row>
    <row r="829" s="270" customFormat="1" ht="20.1" customHeight="1" spans="1:3">
      <c r="A829" s="298" t="s">
        <v>640</v>
      </c>
      <c r="B829" s="281"/>
      <c r="C829" s="276"/>
    </row>
    <row r="830" s="270" customFormat="1" ht="20.1" customHeight="1" spans="1:3">
      <c r="A830" s="298" t="s">
        <v>641</v>
      </c>
      <c r="B830" s="281"/>
      <c r="C830" s="276"/>
    </row>
    <row r="831" s="270" customFormat="1" ht="20.1" customHeight="1" spans="1:3">
      <c r="A831" s="298" t="s">
        <v>642</v>
      </c>
      <c r="B831" s="279">
        <f>SUM(B832:B855)</f>
        <v>4180</v>
      </c>
      <c r="C831" s="276"/>
    </row>
    <row r="832" s="270" customFormat="1" ht="20.1" customHeight="1" spans="1:3">
      <c r="A832" s="298" t="s">
        <v>23</v>
      </c>
      <c r="B832" s="281">
        <v>1787</v>
      </c>
      <c r="C832" s="276"/>
    </row>
    <row r="833" s="270" customFormat="1" ht="20.1" customHeight="1" spans="1:3">
      <c r="A833" s="298" t="s">
        <v>24</v>
      </c>
      <c r="B833" s="281">
        <v>529</v>
      </c>
      <c r="C833" s="276"/>
    </row>
    <row r="834" s="270" customFormat="1" ht="20.1" customHeight="1" spans="1:3">
      <c r="A834" s="298" t="s">
        <v>25</v>
      </c>
      <c r="B834" s="281"/>
      <c r="C834" s="276"/>
    </row>
    <row r="835" s="270" customFormat="1" ht="20.1" customHeight="1" spans="1:3">
      <c r="A835" s="298" t="s">
        <v>643</v>
      </c>
      <c r="B835" s="281">
        <v>535</v>
      </c>
      <c r="C835" s="276"/>
    </row>
    <row r="836" s="270" customFormat="1" ht="20.1" customHeight="1" spans="1:3">
      <c r="A836" s="298" t="s">
        <v>644</v>
      </c>
      <c r="B836" s="281"/>
      <c r="C836" s="276"/>
    </row>
    <row r="837" s="270" customFormat="1" ht="20.1" customHeight="1" spans="1:3">
      <c r="A837" s="298" t="s">
        <v>645</v>
      </c>
      <c r="B837" s="281"/>
      <c r="C837" s="276"/>
    </row>
    <row r="838" s="270" customFormat="1" ht="20.1" customHeight="1" spans="1:3">
      <c r="A838" s="298" t="s">
        <v>646</v>
      </c>
      <c r="B838" s="281"/>
      <c r="C838" s="276"/>
    </row>
    <row r="839" s="270" customFormat="1" ht="20.1" customHeight="1" spans="1:3">
      <c r="A839" s="298" t="s">
        <v>647</v>
      </c>
      <c r="B839" s="281">
        <v>456</v>
      </c>
      <c r="C839" s="276"/>
    </row>
    <row r="840" s="270" customFormat="1" ht="20.1" customHeight="1" spans="1:3">
      <c r="A840" s="298" t="s">
        <v>648</v>
      </c>
      <c r="B840" s="281"/>
      <c r="C840" s="276"/>
    </row>
    <row r="841" s="270" customFormat="1" ht="20.1" customHeight="1" spans="1:3">
      <c r="A841" s="298" t="s">
        <v>649</v>
      </c>
      <c r="B841" s="281">
        <v>230</v>
      </c>
      <c r="C841" s="276"/>
    </row>
    <row r="842" s="270" customFormat="1" ht="20.1" customHeight="1" spans="1:3">
      <c r="A842" s="298" t="s">
        <v>650</v>
      </c>
      <c r="B842" s="281"/>
      <c r="C842" s="276"/>
    </row>
    <row r="843" s="270" customFormat="1" ht="20.1" customHeight="1" spans="1:3">
      <c r="A843" s="298" t="s">
        <v>651</v>
      </c>
      <c r="B843" s="281">
        <v>213</v>
      </c>
      <c r="C843" s="276"/>
    </row>
    <row r="844" s="270" customFormat="1" ht="20.1" customHeight="1" spans="1:3">
      <c r="A844" s="298" t="s">
        <v>652</v>
      </c>
      <c r="B844" s="281"/>
      <c r="C844" s="276"/>
    </row>
    <row r="845" s="270" customFormat="1" ht="20.1" customHeight="1" spans="1:3">
      <c r="A845" s="298" t="s">
        <v>653</v>
      </c>
      <c r="B845" s="281"/>
      <c r="C845" s="276"/>
    </row>
    <row r="846" s="270" customFormat="1" ht="20.1" customHeight="1" spans="1:3">
      <c r="A846" s="298" t="s">
        <v>654</v>
      </c>
      <c r="B846" s="281"/>
      <c r="C846" s="276"/>
    </row>
    <row r="847" s="270" customFormat="1" ht="20.1" customHeight="1" spans="1:3">
      <c r="A847" s="298" t="s">
        <v>655</v>
      </c>
      <c r="B847" s="281"/>
      <c r="C847" s="276"/>
    </row>
    <row r="848" s="270" customFormat="1" ht="20.1" customHeight="1" spans="1:3">
      <c r="A848" s="298" t="s">
        <v>656</v>
      </c>
      <c r="B848" s="281"/>
      <c r="C848" s="276"/>
    </row>
    <row r="849" s="270" customFormat="1" ht="20.1" customHeight="1" spans="1:3">
      <c r="A849" s="298" t="s">
        <v>657</v>
      </c>
      <c r="B849" s="281"/>
      <c r="C849" s="276"/>
    </row>
    <row r="850" s="270" customFormat="1" ht="20.1" customHeight="1" spans="1:3">
      <c r="A850" s="298" t="s">
        <v>658</v>
      </c>
      <c r="B850" s="281"/>
      <c r="C850" s="276"/>
    </row>
    <row r="851" s="270" customFormat="1" ht="20.1" customHeight="1" spans="1:3">
      <c r="A851" s="298" t="s">
        <v>659</v>
      </c>
      <c r="B851" s="281">
        <v>430</v>
      </c>
      <c r="C851" s="276"/>
    </row>
    <row r="852" s="270" customFormat="1" ht="20.1" customHeight="1" spans="1:3">
      <c r="A852" s="298" t="s">
        <v>660</v>
      </c>
      <c r="B852" s="281"/>
      <c r="C852" s="276"/>
    </row>
    <row r="853" s="270" customFormat="1" ht="20.1" customHeight="1" spans="1:3">
      <c r="A853" s="298" t="s">
        <v>661</v>
      </c>
      <c r="B853" s="281"/>
      <c r="C853" s="276"/>
    </row>
    <row r="854" s="270" customFormat="1" ht="20.1" customHeight="1" spans="1:3">
      <c r="A854" s="298" t="s">
        <v>627</v>
      </c>
      <c r="B854" s="281"/>
      <c r="C854" s="276"/>
    </row>
    <row r="855" s="270" customFormat="1" ht="20.1" customHeight="1" spans="1:3">
      <c r="A855" s="298" t="s">
        <v>662</v>
      </c>
      <c r="B855" s="281"/>
      <c r="C855" s="276"/>
    </row>
    <row r="856" s="270" customFormat="1" ht="20.1" customHeight="1" spans="1:3">
      <c r="A856" s="298" t="s">
        <v>663</v>
      </c>
      <c r="B856" s="279">
        <f>SUM(B857:B883)</f>
        <v>6319</v>
      </c>
      <c r="C856" s="276"/>
    </row>
    <row r="857" s="270" customFormat="1" ht="20.1" customHeight="1" spans="1:3">
      <c r="A857" s="298" t="s">
        <v>23</v>
      </c>
      <c r="B857" s="281">
        <v>1071</v>
      </c>
      <c r="C857" s="276"/>
    </row>
    <row r="858" s="270" customFormat="1" ht="20.1" customHeight="1" spans="1:3">
      <c r="A858" s="298" t="s">
        <v>24</v>
      </c>
      <c r="B858" s="281">
        <v>294</v>
      </c>
      <c r="C858" s="276"/>
    </row>
    <row r="859" s="270" customFormat="1" ht="20.1" customHeight="1" spans="1:3">
      <c r="A859" s="298" t="s">
        <v>25</v>
      </c>
      <c r="B859" s="281"/>
      <c r="C859" s="276"/>
    </row>
    <row r="860" s="270" customFormat="1" ht="20.1" customHeight="1" spans="1:3">
      <c r="A860" s="298" t="s">
        <v>664</v>
      </c>
      <c r="B860" s="281">
        <v>1090</v>
      </c>
      <c r="C860" s="276"/>
    </row>
    <row r="861" s="270" customFormat="1" ht="20.1" customHeight="1" spans="1:3">
      <c r="A861" s="298" t="s">
        <v>665</v>
      </c>
      <c r="B861" s="281">
        <v>2765</v>
      </c>
      <c r="C861" s="276"/>
    </row>
    <row r="862" s="270" customFormat="1" ht="20.1" customHeight="1" spans="1:3">
      <c r="A862" s="298" t="s">
        <v>666</v>
      </c>
      <c r="B862" s="281">
        <v>702</v>
      </c>
      <c r="C862" s="276"/>
    </row>
    <row r="863" s="270" customFormat="1" ht="20.1" customHeight="1" spans="1:3">
      <c r="A863" s="298" t="s">
        <v>667</v>
      </c>
      <c r="B863" s="281"/>
      <c r="C863" s="276"/>
    </row>
    <row r="864" s="270" customFormat="1" ht="20.1" customHeight="1" spans="1:3">
      <c r="A864" s="298" t="s">
        <v>668</v>
      </c>
      <c r="B864" s="281">
        <v>237</v>
      </c>
      <c r="C864" s="276"/>
    </row>
    <row r="865" s="270" customFormat="1" ht="20.1" customHeight="1" spans="1:3">
      <c r="A865" s="298" t="s">
        <v>669</v>
      </c>
      <c r="B865" s="281"/>
      <c r="C865" s="276"/>
    </row>
    <row r="866" s="270" customFormat="1" ht="20.1" customHeight="1" spans="1:3">
      <c r="A866" s="298" t="s">
        <v>670</v>
      </c>
      <c r="B866" s="281"/>
      <c r="C866" s="276"/>
    </row>
    <row r="867" s="270" customFormat="1" ht="20.1" customHeight="1" spans="1:3">
      <c r="A867" s="298" t="s">
        <v>671</v>
      </c>
      <c r="B867" s="281"/>
      <c r="C867" s="276"/>
    </row>
    <row r="868" s="270" customFormat="1" ht="20.1" customHeight="1" spans="1:3">
      <c r="A868" s="298" t="s">
        <v>672</v>
      </c>
      <c r="B868" s="281"/>
      <c r="C868" s="276"/>
    </row>
    <row r="869" s="270" customFormat="1" ht="20.1" customHeight="1" spans="1:3">
      <c r="A869" s="298" t="s">
        <v>673</v>
      </c>
      <c r="B869" s="281"/>
      <c r="C869" s="276"/>
    </row>
    <row r="870" s="270" customFormat="1" ht="20.1" customHeight="1" spans="1:3">
      <c r="A870" s="298" t="s">
        <v>674</v>
      </c>
      <c r="B870" s="281"/>
      <c r="C870" s="276"/>
    </row>
    <row r="871" s="270" customFormat="1" ht="20.1" customHeight="1" spans="1:3">
      <c r="A871" s="298" t="s">
        <v>675</v>
      </c>
      <c r="B871" s="281"/>
      <c r="C871" s="276"/>
    </row>
    <row r="872" s="270" customFormat="1" ht="20.1" customHeight="1" spans="1:3">
      <c r="A872" s="298" t="s">
        <v>676</v>
      </c>
      <c r="B872" s="281"/>
      <c r="C872" s="276"/>
    </row>
    <row r="873" s="270" customFormat="1" ht="20.1" customHeight="1" spans="1:3">
      <c r="A873" s="298" t="s">
        <v>677</v>
      </c>
      <c r="B873" s="281"/>
      <c r="C873" s="276"/>
    </row>
    <row r="874" s="270" customFormat="1" ht="20.1" customHeight="1" spans="1:3">
      <c r="A874" s="298" t="s">
        <v>678</v>
      </c>
      <c r="B874" s="281"/>
      <c r="C874" s="276"/>
    </row>
    <row r="875" s="270" customFormat="1" ht="20.1" customHeight="1" spans="1:3">
      <c r="A875" s="298" t="s">
        <v>679</v>
      </c>
      <c r="B875" s="281"/>
      <c r="C875" s="276"/>
    </row>
    <row r="876" s="270" customFormat="1" ht="20.1" customHeight="1" spans="1:3">
      <c r="A876" s="298" t="s">
        <v>680</v>
      </c>
      <c r="B876" s="281"/>
      <c r="C876" s="276"/>
    </row>
    <row r="877" s="270" customFormat="1" ht="20.1" customHeight="1" spans="1:3">
      <c r="A877" s="298" t="s">
        <v>681</v>
      </c>
      <c r="B877" s="281"/>
      <c r="C877" s="276"/>
    </row>
    <row r="878" s="270" customFormat="1" ht="20.1" customHeight="1" spans="1:3">
      <c r="A878" s="298" t="s">
        <v>655</v>
      </c>
      <c r="B878" s="281"/>
      <c r="C878" s="276"/>
    </row>
    <row r="879" s="270" customFormat="1" ht="20.1" customHeight="1" spans="1:3">
      <c r="A879" s="298" t="s">
        <v>682</v>
      </c>
      <c r="B879" s="281">
        <v>160</v>
      </c>
      <c r="C879" s="276"/>
    </row>
    <row r="880" s="270" customFormat="1" ht="20.1" customHeight="1" spans="1:3">
      <c r="A880" s="298" t="s">
        <v>683</v>
      </c>
      <c r="B880" s="281"/>
      <c r="C880" s="276"/>
    </row>
    <row r="881" s="270" customFormat="1" ht="20.1" customHeight="1" spans="1:3">
      <c r="A881" s="298" t="s">
        <v>684</v>
      </c>
      <c r="B881" s="281"/>
      <c r="C881" s="276"/>
    </row>
    <row r="882" s="270" customFormat="1" ht="20.1" customHeight="1" spans="1:3">
      <c r="A882" s="298" t="s">
        <v>685</v>
      </c>
      <c r="B882" s="281"/>
      <c r="C882" s="276"/>
    </row>
    <row r="883" s="270" customFormat="1" ht="20.1" customHeight="1" spans="1:3">
      <c r="A883" s="298" t="s">
        <v>686</v>
      </c>
      <c r="B883" s="281"/>
      <c r="C883" s="276"/>
    </row>
    <row r="884" s="270" customFormat="1" ht="20.1" customHeight="1" spans="1:3">
      <c r="A884" s="298" t="s">
        <v>687</v>
      </c>
      <c r="B884" s="279">
        <f>SUM(B885:B894)</f>
        <v>18114</v>
      </c>
      <c r="C884" s="276"/>
    </row>
    <row r="885" s="270" customFormat="1" ht="20.1" customHeight="1" spans="1:3">
      <c r="A885" s="298" t="s">
        <v>23</v>
      </c>
      <c r="B885" s="281">
        <v>1415</v>
      </c>
      <c r="C885" s="276"/>
    </row>
    <row r="886" s="270" customFormat="1" ht="20.1" customHeight="1" spans="1:3">
      <c r="A886" s="298" t="s">
        <v>24</v>
      </c>
      <c r="B886" s="281">
        <v>468</v>
      </c>
      <c r="C886" s="276"/>
    </row>
    <row r="887" s="270" customFormat="1" ht="20.1" customHeight="1" spans="1:3">
      <c r="A887" s="298" t="s">
        <v>25</v>
      </c>
      <c r="B887" s="281"/>
      <c r="C887" s="276"/>
    </row>
    <row r="888" s="270" customFormat="1" ht="20.1" customHeight="1" spans="1:3">
      <c r="A888" s="298" t="s">
        <v>688</v>
      </c>
      <c r="B888" s="281">
        <v>323</v>
      </c>
      <c r="C888" s="276"/>
    </row>
    <row r="889" s="270" customFormat="1" ht="20.1" customHeight="1" spans="1:3">
      <c r="A889" s="298" t="s">
        <v>689</v>
      </c>
      <c r="B889" s="281"/>
      <c r="C889" s="276"/>
    </row>
    <row r="890" s="270" customFormat="1" ht="20.1" customHeight="1" spans="1:3">
      <c r="A890" s="298" t="s">
        <v>690</v>
      </c>
      <c r="B890" s="281"/>
      <c r="C890" s="276"/>
    </row>
    <row r="891" s="270" customFormat="1" ht="20.1" customHeight="1" spans="1:3">
      <c r="A891" s="298" t="s">
        <v>691</v>
      </c>
      <c r="B891" s="281"/>
      <c r="C891" s="276"/>
    </row>
    <row r="892" s="270" customFormat="1" ht="20.1" customHeight="1" spans="1:3">
      <c r="A892" s="298" t="s">
        <v>692</v>
      </c>
      <c r="B892" s="281"/>
      <c r="C892" s="276"/>
    </row>
    <row r="893" s="270" customFormat="1" ht="20.1" customHeight="1" spans="1:3">
      <c r="A893" s="298" t="s">
        <v>693</v>
      </c>
      <c r="B893" s="281"/>
      <c r="C893" s="276"/>
    </row>
    <row r="894" s="270" customFormat="1" ht="20.1" customHeight="1" spans="1:3">
      <c r="A894" s="298" t="s">
        <v>694</v>
      </c>
      <c r="B894" s="281">
        <v>15908</v>
      </c>
      <c r="C894" s="276"/>
    </row>
    <row r="895" s="270" customFormat="1" ht="20.1" customHeight="1" spans="1:3">
      <c r="A895" s="298" t="s">
        <v>695</v>
      </c>
      <c r="B895" s="279">
        <f>SUM(B896:B901)</f>
        <v>5370</v>
      </c>
      <c r="C895" s="276"/>
    </row>
    <row r="896" s="270" customFormat="1" ht="20.1" customHeight="1" spans="1:3">
      <c r="A896" s="298" t="s">
        <v>696</v>
      </c>
      <c r="B896" s="281">
        <v>2682</v>
      </c>
      <c r="C896" s="276"/>
    </row>
    <row r="897" s="270" customFormat="1" ht="20.1" customHeight="1" spans="1:3">
      <c r="A897" s="298" t="s">
        <v>697</v>
      </c>
      <c r="B897" s="281"/>
      <c r="C897" s="276"/>
    </row>
    <row r="898" s="270" customFormat="1" ht="20.1" customHeight="1" spans="1:3">
      <c r="A898" s="298" t="s">
        <v>698</v>
      </c>
      <c r="B898" s="281">
        <v>626</v>
      </c>
      <c r="C898" s="276"/>
    </row>
    <row r="899" s="270" customFormat="1" ht="20.1" customHeight="1" spans="1:3">
      <c r="A899" s="298" t="s">
        <v>699</v>
      </c>
      <c r="B899" s="281"/>
      <c r="C899" s="276"/>
    </row>
    <row r="900" s="270" customFormat="1" ht="20.1" customHeight="1" spans="1:3">
      <c r="A900" s="298" t="s">
        <v>700</v>
      </c>
      <c r="B900" s="281"/>
      <c r="C900" s="276"/>
    </row>
    <row r="901" s="270" customFormat="1" ht="20.1" customHeight="1" spans="1:3">
      <c r="A901" s="298" t="s">
        <v>701</v>
      </c>
      <c r="B901" s="281">
        <v>2062</v>
      </c>
      <c r="C901" s="276"/>
    </row>
    <row r="902" s="270" customFormat="1" ht="20.1" customHeight="1" spans="1:3">
      <c r="A902" s="298" t="s">
        <v>702</v>
      </c>
      <c r="B902" s="279">
        <f>SUM(B903:B908)</f>
        <v>3403</v>
      </c>
      <c r="C902" s="276"/>
    </row>
    <row r="903" s="270" customFormat="1" ht="20.1" customHeight="1" spans="1:3">
      <c r="A903" s="298" t="s">
        <v>703</v>
      </c>
      <c r="B903" s="281"/>
      <c r="C903" s="276"/>
    </row>
    <row r="904" s="270" customFormat="1" ht="20.1" customHeight="1" spans="1:3">
      <c r="A904" s="298" t="s">
        <v>704</v>
      </c>
      <c r="B904" s="281"/>
      <c r="C904" s="276"/>
    </row>
    <row r="905" s="270" customFormat="1" ht="20.1" customHeight="1" spans="1:3">
      <c r="A905" s="298" t="s">
        <v>705</v>
      </c>
      <c r="B905" s="281">
        <v>3403</v>
      </c>
      <c r="C905" s="276"/>
    </row>
    <row r="906" s="270" customFormat="1" ht="20.1" customHeight="1" spans="1:3">
      <c r="A906" s="298" t="s">
        <v>706</v>
      </c>
      <c r="B906" s="281"/>
      <c r="C906" s="276"/>
    </row>
    <row r="907" s="270" customFormat="1" ht="20.1" customHeight="1" spans="1:3">
      <c r="A907" s="298" t="s">
        <v>707</v>
      </c>
      <c r="B907" s="281"/>
      <c r="C907" s="276"/>
    </row>
    <row r="908" s="270" customFormat="1" ht="20.1" customHeight="1" spans="1:3">
      <c r="A908" s="298" t="s">
        <v>708</v>
      </c>
      <c r="B908" s="281"/>
      <c r="C908" s="276"/>
    </row>
    <row r="909" s="270" customFormat="1" ht="20.1" customHeight="1" spans="1:3">
      <c r="A909" s="298" t="s">
        <v>709</v>
      </c>
      <c r="B909" s="279">
        <f>SUM(B910:B911)</f>
        <v>0</v>
      </c>
      <c r="C909" s="276"/>
    </row>
    <row r="910" s="270" customFormat="1" ht="20.1" customHeight="1" spans="1:3">
      <c r="A910" s="298" t="s">
        <v>710</v>
      </c>
      <c r="B910" s="281"/>
      <c r="C910" s="276"/>
    </row>
    <row r="911" s="270" customFormat="1" ht="20.1" customHeight="1" spans="1:3">
      <c r="A911" s="298" t="s">
        <v>711</v>
      </c>
      <c r="B911" s="281"/>
      <c r="C911" s="276"/>
    </row>
    <row r="912" s="270" customFormat="1" ht="20.1" customHeight="1" spans="1:3">
      <c r="A912" s="298" t="s">
        <v>712</v>
      </c>
      <c r="B912" s="279">
        <f>SUM(B913:B914)</f>
        <v>0</v>
      </c>
      <c r="C912" s="276"/>
    </row>
    <row r="913" s="270" customFormat="1" ht="20.1" customHeight="1" spans="1:3">
      <c r="A913" s="298" t="s">
        <v>713</v>
      </c>
      <c r="B913" s="281"/>
      <c r="C913" s="276"/>
    </row>
    <row r="914" s="270" customFormat="1" ht="20.1" customHeight="1" spans="1:3">
      <c r="A914" s="298" t="s">
        <v>714</v>
      </c>
      <c r="B914" s="281"/>
      <c r="C914" s="276"/>
    </row>
    <row r="915" s="270" customFormat="1" ht="20.1" customHeight="1" spans="1:3">
      <c r="A915" s="299" t="s">
        <v>715</v>
      </c>
      <c r="B915" s="295">
        <f>SUM(B916,B939,B949,B959,B964,B971,B976)</f>
        <v>5818</v>
      </c>
      <c r="C915" s="276"/>
    </row>
    <row r="916" s="270" customFormat="1" ht="20.1" customHeight="1" spans="1:3">
      <c r="A916" s="298" t="s">
        <v>716</v>
      </c>
      <c r="B916" s="279">
        <f>SUM(B917:B938)</f>
        <v>5767</v>
      </c>
      <c r="C916" s="276"/>
    </row>
    <row r="917" s="270" customFormat="1" ht="20.1" customHeight="1" spans="1:3">
      <c r="A917" s="298" t="s">
        <v>23</v>
      </c>
      <c r="B917" s="281">
        <v>1395</v>
      </c>
      <c r="C917" s="276"/>
    </row>
    <row r="918" s="270" customFormat="1" ht="20.1" customHeight="1" spans="1:3">
      <c r="A918" s="298" t="s">
        <v>24</v>
      </c>
      <c r="B918" s="281">
        <v>1902</v>
      </c>
      <c r="C918" s="276"/>
    </row>
    <row r="919" s="270" customFormat="1" ht="20.1" customHeight="1" spans="1:3">
      <c r="A919" s="298" t="s">
        <v>25</v>
      </c>
      <c r="B919" s="281"/>
      <c r="C919" s="276"/>
    </row>
    <row r="920" s="270" customFormat="1" ht="20.1" customHeight="1" spans="1:3">
      <c r="A920" s="298" t="s">
        <v>717</v>
      </c>
      <c r="B920" s="281">
        <v>1392</v>
      </c>
      <c r="C920" s="276"/>
    </row>
    <row r="921" s="270" customFormat="1" ht="20.1" customHeight="1" spans="1:3">
      <c r="A921" s="298" t="s">
        <v>718</v>
      </c>
      <c r="B921" s="281">
        <v>432</v>
      </c>
      <c r="C921" s="276"/>
    </row>
    <row r="922" s="270" customFormat="1" ht="20.1" customHeight="1" spans="1:3">
      <c r="A922" s="298" t="s">
        <v>719</v>
      </c>
      <c r="B922" s="281"/>
      <c r="C922" s="276"/>
    </row>
    <row r="923" s="270" customFormat="1" ht="20.1" customHeight="1" spans="1:3">
      <c r="A923" s="298" t="s">
        <v>720</v>
      </c>
      <c r="B923" s="281"/>
      <c r="C923" s="276"/>
    </row>
    <row r="924" s="270" customFormat="1" ht="20.1" customHeight="1" spans="1:3">
      <c r="A924" s="298" t="s">
        <v>721</v>
      </c>
      <c r="B924" s="281"/>
      <c r="C924" s="276"/>
    </row>
    <row r="925" s="270" customFormat="1" ht="20.1" customHeight="1" spans="1:3">
      <c r="A925" s="298" t="s">
        <v>722</v>
      </c>
      <c r="B925" s="281"/>
      <c r="C925" s="276"/>
    </row>
    <row r="926" s="270" customFormat="1" ht="20.1" customHeight="1" spans="1:3">
      <c r="A926" s="298" t="s">
        <v>723</v>
      </c>
      <c r="B926" s="281"/>
      <c r="C926" s="276"/>
    </row>
    <row r="927" s="270" customFormat="1" ht="20.1" customHeight="1" spans="1:3">
      <c r="A927" s="298" t="s">
        <v>724</v>
      </c>
      <c r="B927" s="281"/>
      <c r="C927" s="276"/>
    </row>
    <row r="928" s="270" customFormat="1" ht="20.1" customHeight="1" spans="1:3">
      <c r="A928" s="298" t="s">
        <v>725</v>
      </c>
      <c r="B928" s="281"/>
      <c r="C928" s="276"/>
    </row>
    <row r="929" s="270" customFormat="1" ht="20.1" customHeight="1" spans="1:3">
      <c r="A929" s="298" t="s">
        <v>726</v>
      </c>
      <c r="B929" s="281"/>
      <c r="C929" s="276"/>
    </row>
    <row r="930" s="270" customFormat="1" ht="20.1" customHeight="1" spans="1:3">
      <c r="A930" s="298" t="s">
        <v>727</v>
      </c>
      <c r="B930" s="281"/>
      <c r="C930" s="276"/>
    </row>
    <row r="931" s="270" customFormat="1" ht="20.1" customHeight="1" spans="1:3">
      <c r="A931" s="298" t="s">
        <v>728</v>
      </c>
      <c r="B931" s="281"/>
      <c r="C931" s="276"/>
    </row>
    <row r="932" s="270" customFormat="1" ht="20.1" customHeight="1" spans="1:3">
      <c r="A932" s="298" t="s">
        <v>729</v>
      </c>
      <c r="B932" s="281"/>
      <c r="C932" s="276"/>
    </row>
    <row r="933" s="270" customFormat="1" ht="20.1" customHeight="1" spans="1:3">
      <c r="A933" s="298" t="s">
        <v>730</v>
      </c>
      <c r="B933" s="281"/>
      <c r="C933" s="276"/>
    </row>
    <row r="934" s="270" customFormat="1" ht="20.1" customHeight="1" spans="1:3">
      <c r="A934" s="298" t="s">
        <v>731</v>
      </c>
      <c r="B934" s="281"/>
      <c r="C934" s="276"/>
    </row>
    <row r="935" s="270" customFormat="1" ht="20.1" customHeight="1" spans="1:3">
      <c r="A935" s="298" t="s">
        <v>732</v>
      </c>
      <c r="B935" s="281"/>
      <c r="C935" s="276"/>
    </row>
    <row r="936" s="270" customFormat="1" ht="20.1" customHeight="1" spans="1:3">
      <c r="A936" s="298" t="s">
        <v>733</v>
      </c>
      <c r="B936" s="281"/>
      <c r="C936" s="276"/>
    </row>
    <row r="937" s="270" customFormat="1" ht="20.1" customHeight="1" spans="1:3">
      <c r="A937" s="298" t="s">
        <v>734</v>
      </c>
      <c r="B937" s="281"/>
      <c r="C937" s="276"/>
    </row>
    <row r="938" s="270" customFormat="1" ht="20.1" customHeight="1" spans="1:3">
      <c r="A938" s="298" t="s">
        <v>735</v>
      </c>
      <c r="B938" s="281">
        <v>646</v>
      </c>
      <c r="C938" s="276"/>
    </row>
    <row r="939" s="270" customFormat="1" ht="20.1" customHeight="1" spans="1:3">
      <c r="A939" s="298" t="s">
        <v>736</v>
      </c>
      <c r="B939" s="279">
        <f>SUM(B940:B948)</f>
        <v>0</v>
      </c>
      <c r="C939" s="276"/>
    </row>
    <row r="940" s="270" customFormat="1" ht="20.1" customHeight="1" spans="1:3">
      <c r="A940" s="298" t="s">
        <v>23</v>
      </c>
      <c r="B940" s="281"/>
      <c r="C940" s="276"/>
    </row>
    <row r="941" s="270" customFormat="1" ht="20.1" customHeight="1" spans="1:3">
      <c r="A941" s="298" t="s">
        <v>24</v>
      </c>
      <c r="B941" s="281"/>
      <c r="C941" s="276"/>
    </row>
    <row r="942" s="270" customFormat="1" ht="20.1" customHeight="1" spans="1:3">
      <c r="A942" s="298" t="s">
        <v>25</v>
      </c>
      <c r="B942" s="281"/>
      <c r="C942" s="276"/>
    </row>
    <row r="943" s="270" customFormat="1" ht="20.1" customHeight="1" spans="1:3">
      <c r="A943" s="298" t="s">
        <v>737</v>
      </c>
      <c r="B943" s="281"/>
      <c r="C943" s="276"/>
    </row>
    <row r="944" s="270" customFormat="1" ht="20.1" customHeight="1" spans="1:3">
      <c r="A944" s="298" t="s">
        <v>738</v>
      </c>
      <c r="B944" s="281"/>
      <c r="C944" s="276"/>
    </row>
    <row r="945" s="270" customFormat="1" ht="20.1" customHeight="1" spans="1:3">
      <c r="A945" s="298" t="s">
        <v>739</v>
      </c>
      <c r="B945" s="281"/>
      <c r="C945" s="276"/>
    </row>
    <row r="946" s="270" customFormat="1" ht="20.1" customHeight="1" spans="1:3">
      <c r="A946" s="298" t="s">
        <v>740</v>
      </c>
      <c r="B946" s="281"/>
      <c r="C946" s="276"/>
    </row>
    <row r="947" s="270" customFormat="1" ht="20.1" customHeight="1" spans="1:3">
      <c r="A947" s="298" t="s">
        <v>741</v>
      </c>
      <c r="B947" s="281"/>
      <c r="C947" s="276"/>
    </row>
    <row r="948" s="270" customFormat="1" ht="20.1" customHeight="1" spans="1:3">
      <c r="A948" s="298" t="s">
        <v>742</v>
      </c>
      <c r="B948" s="281"/>
      <c r="C948" s="276"/>
    </row>
    <row r="949" s="270" customFormat="1" ht="20.1" customHeight="1" spans="1:3">
      <c r="A949" s="298" t="s">
        <v>743</v>
      </c>
      <c r="B949" s="279">
        <f>SUM(B950:B958)</f>
        <v>0</v>
      </c>
      <c r="C949" s="276"/>
    </row>
    <row r="950" s="270" customFormat="1" ht="20.1" customHeight="1" spans="1:3">
      <c r="A950" s="298" t="s">
        <v>23</v>
      </c>
      <c r="B950" s="281"/>
      <c r="C950" s="276"/>
    </row>
    <row r="951" s="270" customFormat="1" ht="20.1" customHeight="1" spans="1:3">
      <c r="A951" s="298" t="s">
        <v>24</v>
      </c>
      <c r="B951" s="281"/>
      <c r="C951" s="276"/>
    </row>
    <row r="952" s="270" customFormat="1" ht="20.1" customHeight="1" spans="1:3">
      <c r="A952" s="298" t="s">
        <v>25</v>
      </c>
      <c r="B952" s="281"/>
      <c r="C952" s="276"/>
    </row>
    <row r="953" s="270" customFormat="1" ht="20.1" customHeight="1" spans="1:3">
      <c r="A953" s="298" t="s">
        <v>744</v>
      </c>
      <c r="B953" s="281"/>
      <c r="C953" s="276"/>
    </row>
    <row r="954" s="270" customFormat="1" ht="20.1" customHeight="1" spans="1:3">
      <c r="A954" s="298" t="s">
        <v>745</v>
      </c>
      <c r="B954" s="281"/>
      <c r="C954" s="276"/>
    </row>
    <row r="955" s="270" customFormat="1" ht="20.1" customHeight="1" spans="1:3">
      <c r="A955" s="298" t="s">
        <v>746</v>
      </c>
      <c r="B955" s="281"/>
      <c r="C955" s="276"/>
    </row>
    <row r="956" s="270" customFormat="1" ht="20.1" customHeight="1" spans="1:3">
      <c r="A956" s="298" t="s">
        <v>747</v>
      </c>
      <c r="B956" s="281"/>
      <c r="C956" s="276"/>
    </row>
    <row r="957" s="270" customFormat="1" ht="20.1" customHeight="1" spans="1:3">
      <c r="A957" s="298" t="s">
        <v>748</v>
      </c>
      <c r="B957" s="281"/>
      <c r="C957" s="276"/>
    </row>
    <row r="958" s="270" customFormat="1" ht="20.1" customHeight="1" spans="1:3">
      <c r="A958" s="298" t="s">
        <v>749</v>
      </c>
      <c r="B958" s="281"/>
      <c r="C958" s="276"/>
    </row>
    <row r="959" s="270" customFormat="1" ht="20.1" customHeight="1" spans="1:3">
      <c r="A959" s="298" t="s">
        <v>750</v>
      </c>
      <c r="B959" s="279">
        <f>SUM(B960:B963)</f>
        <v>51</v>
      </c>
      <c r="C959" s="276"/>
    </row>
    <row r="960" s="270" customFormat="1" ht="20.1" customHeight="1" spans="1:3">
      <c r="A960" s="298" t="s">
        <v>751</v>
      </c>
      <c r="B960" s="281"/>
      <c r="C960" s="276"/>
    </row>
    <row r="961" s="270" customFormat="1" ht="20.1" customHeight="1" spans="1:3">
      <c r="A961" s="298" t="s">
        <v>752</v>
      </c>
      <c r="B961" s="281"/>
      <c r="C961" s="276"/>
    </row>
    <row r="962" s="270" customFormat="1" ht="20.1" customHeight="1" spans="1:3">
      <c r="A962" s="298" t="s">
        <v>753</v>
      </c>
      <c r="B962" s="281"/>
      <c r="C962" s="276"/>
    </row>
    <row r="963" s="270" customFormat="1" ht="20.1" customHeight="1" spans="1:3">
      <c r="A963" s="298" t="s">
        <v>754</v>
      </c>
      <c r="B963" s="281">
        <v>51</v>
      </c>
      <c r="C963" s="276"/>
    </row>
    <row r="964" s="270" customFormat="1" ht="20.1" customHeight="1" spans="1:3">
      <c r="A964" s="298" t="s">
        <v>755</v>
      </c>
      <c r="B964" s="279">
        <f>SUM(B965:B970)</f>
        <v>0</v>
      </c>
      <c r="C964" s="276"/>
    </row>
    <row r="965" s="270" customFormat="1" ht="20.1" customHeight="1" spans="1:3">
      <c r="A965" s="298" t="s">
        <v>23</v>
      </c>
      <c r="B965" s="281"/>
      <c r="C965" s="276"/>
    </row>
    <row r="966" s="270" customFormat="1" ht="20.1" customHeight="1" spans="1:3">
      <c r="A966" s="298" t="s">
        <v>24</v>
      </c>
      <c r="B966" s="281"/>
      <c r="C966" s="276"/>
    </row>
    <row r="967" s="270" customFormat="1" ht="20.1" customHeight="1" spans="1:3">
      <c r="A967" s="298" t="s">
        <v>25</v>
      </c>
      <c r="B967" s="281"/>
      <c r="C967" s="276"/>
    </row>
    <row r="968" s="270" customFormat="1" ht="20.1" customHeight="1" spans="1:3">
      <c r="A968" s="298" t="s">
        <v>741</v>
      </c>
      <c r="B968" s="281"/>
      <c r="C968" s="276"/>
    </row>
    <row r="969" s="270" customFormat="1" ht="20.1" customHeight="1" spans="1:3">
      <c r="A969" s="298" t="s">
        <v>756</v>
      </c>
      <c r="B969" s="281"/>
      <c r="C969" s="276"/>
    </row>
    <row r="970" s="270" customFormat="1" ht="20.1" customHeight="1" spans="1:3">
      <c r="A970" s="298" t="s">
        <v>757</v>
      </c>
      <c r="B970" s="281"/>
      <c r="C970" s="276"/>
    </row>
    <row r="971" s="270" customFormat="1" ht="20.1" customHeight="1" spans="1:3">
      <c r="A971" s="298" t="s">
        <v>758</v>
      </c>
      <c r="B971" s="279">
        <f>SUM(B972:B975)</f>
        <v>0</v>
      </c>
      <c r="C971" s="276"/>
    </row>
    <row r="972" s="270" customFormat="1" ht="20.1" customHeight="1" spans="1:3">
      <c r="A972" s="298" t="s">
        <v>759</v>
      </c>
      <c r="B972" s="281"/>
      <c r="C972" s="276"/>
    </row>
    <row r="973" s="270" customFormat="1" ht="20.1" customHeight="1" spans="1:3">
      <c r="A973" s="298" t="s">
        <v>760</v>
      </c>
      <c r="B973" s="281"/>
      <c r="C973" s="276"/>
    </row>
    <row r="974" s="270" customFormat="1" ht="20.1" customHeight="1" spans="1:3">
      <c r="A974" s="298" t="s">
        <v>761</v>
      </c>
      <c r="B974" s="281"/>
      <c r="C974" s="276"/>
    </row>
    <row r="975" s="270" customFormat="1" ht="20.1" customHeight="1" spans="1:3">
      <c r="A975" s="298" t="s">
        <v>762</v>
      </c>
      <c r="B975" s="281"/>
      <c r="C975" s="276"/>
    </row>
    <row r="976" s="270" customFormat="1" ht="20.1" customHeight="1" spans="1:3">
      <c r="A976" s="298" t="s">
        <v>763</v>
      </c>
      <c r="B976" s="279">
        <f>SUM(B977:B978)</f>
        <v>0</v>
      </c>
      <c r="C976" s="276"/>
    </row>
    <row r="977" s="270" customFormat="1" ht="20.1" customHeight="1" spans="1:3">
      <c r="A977" s="298" t="s">
        <v>764</v>
      </c>
      <c r="B977" s="281"/>
      <c r="C977" s="276"/>
    </row>
    <row r="978" s="270" customFormat="1" ht="20.1" customHeight="1" spans="1:3">
      <c r="A978" s="298" t="s">
        <v>765</v>
      </c>
      <c r="B978" s="281"/>
      <c r="C978" s="276"/>
    </row>
    <row r="979" s="270" customFormat="1" ht="20.1" customHeight="1" spans="1:3">
      <c r="A979" s="298" t="s">
        <v>766</v>
      </c>
      <c r="B979" s="295">
        <f>SUM(B980,B990,B1006,B1011,B1025,B1032,B1039)</f>
        <v>1205</v>
      </c>
      <c r="C979" s="276"/>
    </row>
    <row r="980" s="270" customFormat="1" ht="20.1" customHeight="1" spans="1:3">
      <c r="A980" s="298" t="s">
        <v>767</v>
      </c>
      <c r="B980" s="279">
        <f>SUM(B981:B989)</f>
        <v>0</v>
      </c>
      <c r="C980" s="276"/>
    </row>
    <row r="981" s="270" customFormat="1" ht="20.1" customHeight="1" spans="1:3">
      <c r="A981" s="298" t="s">
        <v>23</v>
      </c>
      <c r="B981" s="281"/>
      <c r="C981" s="276"/>
    </row>
    <row r="982" s="270" customFormat="1" ht="20.1" customHeight="1" spans="1:3">
      <c r="A982" s="298" t="s">
        <v>24</v>
      </c>
      <c r="B982" s="281"/>
      <c r="C982" s="276"/>
    </row>
    <row r="983" s="270" customFormat="1" ht="20.1" customHeight="1" spans="1:3">
      <c r="A983" s="298" t="s">
        <v>25</v>
      </c>
      <c r="B983" s="281"/>
      <c r="C983" s="276"/>
    </row>
    <row r="984" s="270" customFormat="1" ht="20.1" customHeight="1" spans="1:3">
      <c r="A984" s="298" t="s">
        <v>768</v>
      </c>
      <c r="B984" s="281"/>
      <c r="C984" s="276"/>
    </row>
    <row r="985" s="270" customFormat="1" ht="20.1" customHeight="1" spans="1:3">
      <c r="A985" s="298" t="s">
        <v>769</v>
      </c>
      <c r="B985" s="281"/>
      <c r="C985" s="276"/>
    </row>
    <row r="986" s="270" customFormat="1" ht="20.1" customHeight="1" spans="1:3">
      <c r="A986" s="298" t="s">
        <v>770</v>
      </c>
      <c r="B986" s="281"/>
      <c r="C986" s="276"/>
    </row>
    <row r="987" s="270" customFormat="1" ht="20.1" customHeight="1" spans="1:3">
      <c r="A987" s="298" t="s">
        <v>771</v>
      </c>
      <c r="B987" s="281"/>
      <c r="C987" s="276"/>
    </row>
    <row r="988" s="270" customFormat="1" ht="20.1" customHeight="1" spans="1:3">
      <c r="A988" s="298" t="s">
        <v>772</v>
      </c>
      <c r="B988" s="281"/>
      <c r="C988" s="276"/>
    </row>
    <row r="989" s="270" customFormat="1" ht="20.1" customHeight="1" spans="1:3">
      <c r="A989" s="298" t="s">
        <v>773</v>
      </c>
      <c r="B989" s="281"/>
      <c r="C989" s="276"/>
    </row>
    <row r="990" s="270" customFormat="1" ht="20.1" customHeight="1" spans="1:3">
      <c r="A990" s="298" t="s">
        <v>774</v>
      </c>
      <c r="B990" s="279">
        <f>SUM(B991:B1005)</f>
        <v>0</v>
      </c>
      <c r="C990" s="276"/>
    </row>
    <row r="991" s="270" customFormat="1" ht="20.1" customHeight="1" spans="1:3">
      <c r="A991" s="298" t="s">
        <v>23</v>
      </c>
      <c r="B991" s="281"/>
      <c r="C991" s="276"/>
    </row>
    <row r="992" s="270" customFormat="1" ht="20.1" customHeight="1" spans="1:3">
      <c r="A992" s="298" t="s">
        <v>24</v>
      </c>
      <c r="B992" s="281"/>
      <c r="C992" s="276"/>
    </row>
    <row r="993" s="270" customFormat="1" ht="20.1" customHeight="1" spans="1:3">
      <c r="A993" s="298" t="s">
        <v>25</v>
      </c>
      <c r="B993" s="281"/>
      <c r="C993" s="276"/>
    </row>
    <row r="994" s="270" customFormat="1" ht="20.1" customHeight="1" spans="1:3">
      <c r="A994" s="298" t="s">
        <v>775</v>
      </c>
      <c r="B994" s="281"/>
      <c r="C994" s="276"/>
    </row>
    <row r="995" s="270" customFormat="1" ht="20.1" customHeight="1" spans="1:3">
      <c r="A995" s="298" t="s">
        <v>776</v>
      </c>
      <c r="B995" s="281"/>
      <c r="C995" s="276"/>
    </row>
    <row r="996" s="270" customFormat="1" ht="20.1" customHeight="1" spans="1:3">
      <c r="A996" s="298" t="s">
        <v>777</v>
      </c>
      <c r="B996" s="281"/>
      <c r="C996" s="276"/>
    </row>
    <row r="997" s="270" customFormat="1" ht="20.1" customHeight="1" spans="1:3">
      <c r="A997" s="298" t="s">
        <v>778</v>
      </c>
      <c r="B997" s="281"/>
      <c r="C997" s="276"/>
    </row>
    <row r="998" s="270" customFormat="1" ht="20.1" customHeight="1" spans="1:3">
      <c r="A998" s="298" t="s">
        <v>779</v>
      </c>
      <c r="B998" s="281"/>
      <c r="C998" s="276"/>
    </row>
    <row r="999" s="270" customFormat="1" ht="20.1" customHeight="1" spans="1:3">
      <c r="A999" s="298" t="s">
        <v>780</v>
      </c>
      <c r="B999" s="281"/>
      <c r="C999" s="276"/>
    </row>
    <row r="1000" s="270" customFormat="1" ht="20.1" customHeight="1" spans="1:3">
      <c r="A1000" s="298" t="s">
        <v>781</v>
      </c>
      <c r="B1000" s="281"/>
      <c r="C1000" s="276"/>
    </row>
    <row r="1001" s="270" customFormat="1" ht="20.1" customHeight="1" spans="1:3">
      <c r="A1001" s="298" t="s">
        <v>782</v>
      </c>
      <c r="B1001" s="281"/>
      <c r="C1001" s="276"/>
    </row>
    <row r="1002" s="270" customFormat="1" ht="20.1" customHeight="1" spans="1:3">
      <c r="A1002" s="298" t="s">
        <v>783</v>
      </c>
      <c r="B1002" s="281"/>
      <c r="C1002" s="276"/>
    </row>
    <row r="1003" s="270" customFormat="1" ht="20.1" customHeight="1" spans="1:3">
      <c r="A1003" s="298" t="s">
        <v>784</v>
      </c>
      <c r="B1003" s="281"/>
      <c r="C1003" s="276"/>
    </row>
    <row r="1004" s="270" customFormat="1" ht="20.1" customHeight="1" spans="1:3">
      <c r="A1004" s="298" t="s">
        <v>785</v>
      </c>
      <c r="B1004" s="281"/>
      <c r="C1004" s="276"/>
    </row>
    <row r="1005" s="270" customFormat="1" ht="20.1" customHeight="1" spans="1:3">
      <c r="A1005" s="298" t="s">
        <v>786</v>
      </c>
      <c r="B1005" s="281"/>
      <c r="C1005" s="276"/>
    </row>
    <row r="1006" s="270" customFormat="1" ht="20.1" customHeight="1" spans="1:3">
      <c r="A1006" s="298" t="s">
        <v>787</v>
      </c>
      <c r="B1006" s="279">
        <f>SUM(B1007:B1010)</f>
        <v>0</v>
      </c>
      <c r="C1006" s="276"/>
    </row>
    <row r="1007" s="270" customFormat="1" ht="20.1" customHeight="1" spans="1:3">
      <c r="A1007" s="298" t="s">
        <v>23</v>
      </c>
      <c r="B1007" s="281"/>
      <c r="C1007" s="276"/>
    </row>
    <row r="1008" s="270" customFormat="1" ht="20.1" customHeight="1" spans="1:3">
      <c r="A1008" s="298" t="s">
        <v>24</v>
      </c>
      <c r="B1008" s="281"/>
      <c r="C1008" s="276"/>
    </row>
    <row r="1009" s="270" customFormat="1" ht="20.1" customHeight="1" spans="1:3">
      <c r="A1009" s="298" t="s">
        <v>25</v>
      </c>
      <c r="B1009" s="281"/>
      <c r="C1009" s="276"/>
    </row>
    <row r="1010" s="270" customFormat="1" ht="20.1" customHeight="1" spans="1:3">
      <c r="A1010" s="298" t="s">
        <v>788</v>
      </c>
      <c r="B1010" s="281"/>
      <c r="C1010" s="276"/>
    </row>
    <row r="1011" s="270" customFormat="1" ht="20.1" customHeight="1" spans="1:3">
      <c r="A1011" s="298" t="s">
        <v>789</v>
      </c>
      <c r="B1011" s="279">
        <f>SUM(B1012:B1024)</f>
        <v>575</v>
      </c>
      <c r="C1011" s="276"/>
    </row>
    <row r="1012" s="270" customFormat="1" ht="20.1" customHeight="1" spans="1:3">
      <c r="A1012" s="298" t="s">
        <v>23</v>
      </c>
      <c r="B1012" s="281">
        <v>206</v>
      </c>
      <c r="C1012" s="276"/>
    </row>
    <row r="1013" s="270" customFormat="1" ht="20.1" customHeight="1" spans="1:3">
      <c r="A1013" s="298" t="s">
        <v>24</v>
      </c>
      <c r="B1013" s="281">
        <v>219</v>
      </c>
      <c r="C1013" s="276"/>
    </row>
    <row r="1014" s="270" customFormat="1" ht="20.1" customHeight="1" spans="1:3">
      <c r="A1014" s="298" t="s">
        <v>25</v>
      </c>
      <c r="B1014" s="281"/>
      <c r="C1014" s="276"/>
    </row>
    <row r="1015" s="270" customFormat="1" ht="20.1" customHeight="1" spans="1:3">
      <c r="A1015" s="298" t="s">
        <v>790</v>
      </c>
      <c r="B1015" s="281"/>
      <c r="C1015" s="276"/>
    </row>
    <row r="1016" s="270" customFormat="1" ht="20.1" customHeight="1" spans="1:3">
      <c r="A1016" s="298" t="s">
        <v>791</v>
      </c>
      <c r="B1016" s="281"/>
      <c r="C1016" s="276"/>
    </row>
    <row r="1017" s="270" customFormat="1" ht="20.1" customHeight="1" spans="1:3">
      <c r="A1017" s="298" t="s">
        <v>792</v>
      </c>
      <c r="B1017" s="281"/>
      <c r="C1017" s="276"/>
    </row>
    <row r="1018" s="270" customFormat="1" ht="20.1" customHeight="1" spans="1:3">
      <c r="A1018" s="298" t="s">
        <v>793</v>
      </c>
      <c r="B1018" s="281"/>
      <c r="C1018" s="276"/>
    </row>
    <row r="1019" s="270" customFormat="1" ht="20.1" customHeight="1" spans="1:3">
      <c r="A1019" s="298" t="s">
        <v>794</v>
      </c>
      <c r="B1019" s="281"/>
      <c r="C1019" s="276"/>
    </row>
    <row r="1020" s="270" customFormat="1" ht="20.1" customHeight="1" spans="1:3">
      <c r="A1020" s="298" t="s">
        <v>795</v>
      </c>
      <c r="B1020" s="281"/>
      <c r="C1020" s="276"/>
    </row>
    <row r="1021" s="270" customFormat="1" ht="20.1" customHeight="1" spans="1:3">
      <c r="A1021" s="298" t="s">
        <v>796</v>
      </c>
      <c r="B1021" s="281"/>
      <c r="C1021" s="276"/>
    </row>
    <row r="1022" s="270" customFormat="1" ht="20.1" customHeight="1" spans="1:3">
      <c r="A1022" s="298" t="s">
        <v>741</v>
      </c>
      <c r="B1022" s="281"/>
      <c r="C1022" s="276"/>
    </row>
    <row r="1023" s="270" customFormat="1" ht="20.1" customHeight="1" spans="1:3">
      <c r="A1023" s="298" t="s">
        <v>797</v>
      </c>
      <c r="B1023" s="281"/>
      <c r="C1023" s="276"/>
    </row>
    <row r="1024" s="270" customFormat="1" ht="20.1" customHeight="1" spans="1:3">
      <c r="A1024" s="298" t="s">
        <v>798</v>
      </c>
      <c r="B1024" s="281">
        <v>150</v>
      </c>
      <c r="C1024" s="276"/>
    </row>
    <row r="1025" s="270" customFormat="1" ht="20.1" customHeight="1" spans="1:3">
      <c r="A1025" s="298" t="s">
        <v>799</v>
      </c>
      <c r="B1025" s="279">
        <f>SUM(B1026:B1031)</f>
        <v>0</v>
      </c>
      <c r="C1025" s="276"/>
    </row>
    <row r="1026" s="270" customFormat="1" ht="20.1" customHeight="1" spans="1:3">
      <c r="A1026" s="298" t="s">
        <v>23</v>
      </c>
      <c r="B1026" s="281"/>
      <c r="C1026" s="276"/>
    </row>
    <row r="1027" s="270" customFormat="1" ht="20.1" customHeight="1" spans="1:3">
      <c r="A1027" s="298" t="s">
        <v>24</v>
      </c>
      <c r="B1027" s="281"/>
      <c r="C1027" s="276"/>
    </row>
    <row r="1028" s="270" customFormat="1" ht="20.1" customHeight="1" spans="1:3">
      <c r="A1028" s="298" t="s">
        <v>25</v>
      </c>
      <c r="B1028" s="281"/>
      <c r="C1028" s="276"/>
    </row>
    <row r="1029" s="270" customFormat="1" ht="20.1" customHeight="1" spans="1:3">
      <c r="A1029" s="298" t="s">
        <v>800</v>
      </c>
      <c r="B1029" s="281"/>
      <c r="C1029" s="276"/>
    </row>
    <row r="1030" s="270" customFormat="1" ht="20.1" customHeight="1" spans="1:3">
      <c r="A1030" s="298" t="s">
        <v>801</v>
      </c>
      <c r="B1030" s="281"/>
      <c r="C1030" s="276"/>
    </row>
    <row r="1031" s="270" customFormat="1" ht="20.1" customHeight="1" spans="1:3">
      <c r="A1031" s="298" t="s">
        <v>802</v>
      </c>
      <c r="B1031" s="281"/>
      <c r="C1031" s="276"/>
    </row>
    <row r="1032" s="270" customFormat="1" ht="20.1" customHeight="1" spans="1:3">
      <c r="A1032" s="298" t="s">
        <v>803</v>
      </c>
      <c r="B1032" s="279">
        <f>SUM(B1033:B1038)</f>
        <v>630</v>
      </c>
      <c r="C1032" s="276"/>
    </row>
    <row r="1033" s="270" customFormat="1" ht="20.1" customHeight="1" spans="1:3">
      <c r="A1033" s="298" t="s">
        <v>23</v>
      </c>
      <c r="B1033" s="281">
        <v>186</v>
      </c>
      <c r="C1033" s="276"/>
    </row>
    <row r="1034" s="270" customFormat="1" ht="20.1" customHeight="1" spans="1:3">
      <c r="A1034" s="298" t="s">
        <v>24</v>
      </c>
      <c r="B1034" s="281">
        <v>129</v>
      </c>
      <c r="C1034" s="276"/>
    </row>
    <row r="1035" s="270" customFormat="1" ht="20.1" customHeight="1" spans="1:3">
      <c r="A1035" s="298" t="s">
        <v>25</v>
      </c>
      <c r="B1035" s="281"/>
      <c r="C1035" s="276"/>
    </row>
    <row r="1036" s="270" customFormat="1" ht="20.1" customHeight="1" spans="1:3">
      <c r="A1036" s="298" t="s">
        <v>804</v>
      </c>
      <c r="B1036" s="281"/>
      <c r="C1036" s="276"/>
    </row>
    <row r="1037" s="270" customFormat="1" ht="20.1" customHeight="1" spans="1:3">
      <c r="A1037" s="298" t="s">
        <v>805</v>
      </c>
      <c r="B1037" s="281"/>
      <c r="C1037" s="276"/>
    </row>
    <row r="1038" s="270" customFormat="1" ht="20.1" customHeight="1" spans="1:3">
      <c r="A1038" s="298" t="s">
        <v>806</v>
      </c>
      <c r="B1038" s="281">
        <v>315</v>
      </c>
      <c r="C1038" s="276"/>
    </row>
    <row r="1039" s="270" customFormat="1" ht="20.1" customHeight="1" spans="1:3">
      <c r="A1039" s="298" t="s">
        <v>807</v>
      </c>
      <c r="B1039" s="279">
        <f>SUM(B1040:B1044)</f>
        <v>0</v>
      </c>
      <c r="C1039" s="276"/>
    </row>
    <row r="1040" s="270" customFormat="1" ht="20.1" customHeight="1" spans="1:3">
      <c r="A1040" s="298" t="s">
        <v>808</v>
      </c>
      <c r="B1040" s="281"/>
      <c r="C1040" s="276"/>
    </row>
    <row r="1041" s="270" customFormat="1" ht="20.1" customHeight="1" spans="1:3">
      <c r="A1041" s="298" t="s">
        <v>809</v>
      </c>
      <c r="B1041" s="281"/>
      <c r="C1041" s="276"/>
    </row>
    <row r="1042" s="270" customFormat="1" ht="20.1" customHeight="1" spans="1:3">
      <c r="A1042" s="298" t="s">
        <v>810</v>
      </c>
      <c r="B1042" s="281"/>
      <c r="C1042" s="276"/>
    </row>
    <row r="1043" s="270" customFormat="1" ht="20.1" customHeight="1" spans="1:3">
      <c r="A1043" s="298" t="s">
        <v>811</v>
      </c>
      <c r="B1043" s="281"/>
      <c r="C1043" s="276"/>
    </row>
    <row r="1044" s="270" customFormat="1" ht="20.1" customHeight="1" spans="1:3">
      <c r="A1044" s="298" t="s">
        <v>812</v>
      </c>
      <c r="B1044" s="281"/>
      <c r="C1044" s="276"/>
    </row>
    <row r="1045" s="270" customFormat="1" ht="20.1" customHeight="1" spans="1:3">
      <c r="A1045" s="298" t="s">
        <v>813</v>
      </c>
      <c r="B1045" s="295">
        <f>SUM(B1046,B1056,B1062)</f>
        <v>751</v>
      </c>
      <c r="C1045" s="276"/>
    </row>
    <row r="1046" s="270" customFormat="1" ht="20.1" customHeight="1" spans="1:3">
      <c r="A1046" s="298" t="s">
        <v>814</v>
      </c>
      <c r="B1046" s="279">
        <f>SUM(B1047:B1055)</f>
        <v>251</v>
      </c>
      <c r="C1046" s="276"/>
    </row>
    <row r="1047" s="270" customFormat="1" ht="20.1" customHeight="1" spans="1:3">
      <c r="A1047" s="298" t="s">
        <v>23</v>
      </c>
      <c r="B1047" s="281">
        <v>140</v>
      </c>
      <c r="C1047" s="276"/>
    </row>
    <row r="1048" s="270" customFormat="1" ht="20.1" customHeight="1" spans="1:3">
      <c r="A1048" s="298" t="s">
        <v>24</v>
      </c>
      <c r="B1048" s="281">
        <v>111</v>
      </c>
      <c r="C1048" s="276"/>
    </row>
    <row r="1049" s="270" customFormat="1" ht="20.1" customHeight="1" spans="1:3">
      <c r="A1049" s="298" t="s">
        <v>25</v>
      </c>
      <c r="B1049" s="281"/>
      <c r="C1049" s="276"/>
    </row>
    <row r="1050" s="270" customFormat="1" ht="20.1" customHeight="1" spans="1:3">
      <c r="A1050" s="298" t="s">
        <v>815</v>
      </c>
      <c r="B1050" s="281"/>
      <c r="C1050" s="276"/>
    </row>
    <row r="1051" s="270" customFormat="1" ht="20.1" customHeight="1" spans="1:3">
      <c r="A1051" s="298" t="s">
        <v>816</v>
      </c>
      <c r="B1051" s="281"/>
      <c r="C1051" s="276"/>
    </row>
    <row r="1052" s="270" customFormat="1" ht="20.1" customHeight="1" spans="1:3">
      <c r="A1052" s="298" t="s">
        <v>817</v>
      </c>
      <c r="B1052" s="281"/>
      <c r="C1052" s="276"/>
    </row>
    <row r="1053" s="270" customFormat="1" ht="20.1" customHeight="1" spans="1:3">
      <c r="A1053" s="298" t="s">
        <v>818</v>
      </c>
      <c r="B1053" s="281"/>
      <c r="C1053" s="276"/>
    </row>
    <row r="1054" s="270" customFormat="1" ht="20.1" customHeight="1" spans="1:3">
      <c r="A1054" s="298" t="s">
        <v>32</v>
      </c>
      <c r="B1054" s="281"/>
      <c r="C1054" s="276"/>
    </row>
    <row r="1055" s="270" customFormat="1" ht="20.1" customHeight="1" spans="1:3">
      <c r="A1055" s="298" t="s">
        <v>819</v>
      </c>
      <c r="B1055" s="281"/>
      <c r="C1055" s="276"/>
    </row>
    <row r="1056" s="270" customFormat="1" ht="20.1" customHeight="1" spans="1:3">
      <c r="A1056" s="298" t="s">
        <v>820</v>
      </c>
      <c r="B1056" s="279">
        <f>SUM(B1057:B1061)</f>
        <v>0</v>
      </c>
      <c r="C1056" s="276"/>
    </row>
    <row r="1057" s="270" customFormat="1" ht="20.1" customHeight="1" spans="1:3">
      <c r="A1057" s="298" t="s">
        <v>23</v>
      </c>
      <c r="B1057" s="281"/>
      <c r="C1057" s="276"/>
    </row>
    <row r="1058" s="270" customFormat="1" ht="20.1" customHeight="1" spans="1:3">
      <c r="A1058" s="298" t="s">
        <v>24</v>
      </c>
      <c r="B1058" s="281"/>
      <c r="C1058" s="276"/>
    </row>
    <row r="1059" s="270" customFormat="1" ht="20.1" customHeight="1" spans="1:3">
      <c r="A1059" s="298" t="s">
        <v>25</v>
      </c>
      <c r="B1059" s="281"/>
      <c r="C1059" s="276"/>
    </row>
    <row r="1060" s="270" customFormat="1" ht="20.1" customHeight="1" spans="1:3">
      <c r="A1060" s="298" t="s">
        <v>821</v>
      </c>
      <c r="B1060" s="281"/>
      <c r="C1060" s="276"/>
    </row>
    <row r="1061" s="270" customFormat="1" ht="20.1" customHeight="1" spans="1:3">
      <c r="A1061" s="298" t="s">
        <v>822</v>
      </c>
      <c r="B1061" s="281"/>
      <c r="C1061" s="276"/>
    </row>
    <row r="1062" s="270" customFormat="1" ht="20.1" customHeight="1" spans="1:3">
      <c r="A1062" s="299" t="s">
        <v>823</v>
      </c>
      <c r="B1062" s="279">
        <f>SUM(B1063:B1064)</f>
        <v>500</v>
      </c>
      <c r="C1062" s="276"/>
    </row>
    <row r="1063" s="270" customFormat="1" ht="20.1" customHeight="1" spans="1:3">
      <c r="A1063" s="299" t="s">
        <v>824</v>
      </c>
      <c r="B1063" s="281"/>
      <c r="C1063" s="276"/>
    </row>
    <row r="1064" s="270" customFormat="1" ht="20.1" customHeight="1" spans="1:3">
      <c r="A1064" s="299" t="s">
        <v>825</v>
      </c>
      <c r="B1064" s="300">
        <v>500</v>
      </c>
      <c r="C1064" s="276"/>
    </row>
    <row r="1065" s="270" customFormat="1" ht="20.1" customHeight="1" spans="1:3">
      <c r="A1065" s="298" t="s">
        <v>826</v>
      </c>
      <c r="B1065" s="295">
        <f>SUM(B1066,B1073,B1079)</f>
        <v>0</v>
      </c>
      <c r="C1065" s="276"/>
    </row>
    <row r="1066" s="270" customFormat="1" ht="20.1" customHeight="1" spans="1:3">
      <c r="A1066" s="298" t="s">
        <v>827</v>
      </c>
      <c r="B1066" s="279">
        <f>SUM(B1067:B1072)</f>
        <v>0</v>
      </c>
      <c r="C1066" s="276"/>
    </row>
    <row r="1067" s="270" customFormat="1" ht="20.1" customHeight="1" spans="1:3">
      <c r="A1067" s="298" t="s">
        <v>23</v>
      </c>
      <c r="B1067" s="281"/>
      <c r="C1067" s="276"/>
    </row>
    <row r="1068" s="270" customFormat="1" ht="20.1" customHeight="1" spans="1:3">
      <c r="A1068" s="298" t="s">
        <v>24</v>
      </c>
      <c r="B1068" s="281"/>
      <c r="C1068" s="276"/>
    </row>
    <row r="1069" s="270" customFormat="1" ht="20.1" customHeight="1" spans="1:3">
      <c r="A1069" s="298" t="s">
        <v>25</v>
      </c>
      <c r="B1069" s="281"/>
      <c r="C1069" s="276"/>
    </row>
    <row r="1070" s="270" customFormat="1" ht="20.1" customHeight="1" spans="1:3">
      <c r="A1070" s="298" t="s">
        <v>828</v>
      </c>
      <c r="B1070" s="281"/>
      <c r="C1070" s="276"/>
    </row>
    <row r="1071" s="270" customFormat="1" ht="20.1" customHeight="1" spans="1:3">
      <c r="A1071" s="298" t="s">
        <v>32</v>
      </c>
      <c r="B1071" s="281"/>
      <c r="C1071" s="276"/>
    </row>
    <row r="1072" s="270" customFormat="1" ht="20.1" customHeight="1" spans="1:3">
      <c r="A1072" s="298" t="s">
        <v>829</v>
      </c>
      <c r="B1072" s="281"/>
      <c r="C1072" s="276"/>
    </row>
    <row r="1073" s="270" customFormat="1" ht="20.1" customHeight="1" spans="1:3">
      <c r="A1073" s="298" t="s">
        <v>830</v>
      </c>
      <c r="B1073" s="279">
        <f>SUM(B1074:B1078)</f>
        <v>0</v>
      </c>
      <c r="C1073" s="276"/>
    </row>
    <row r="1074" s="270" customFormat="1" ht="20.1" customHeight="1" spans="1:3">
      <c r="A1074" s="298" t="s">
        <v>831</v>
      </c>
      <c r="B1074" s="281"/>
      <c r="C1074" s="276"/>
    </row>
    <row r="1075" s="270" customFormat="1" ht="20.1" customHeight="1" spans="1:3">
      <c r="A1075" s="270" t="s">
        <v>832</v>
      </c>
      <c r="B1075" s="281"/>
      <c r="C1075" s="276"/>
    </row>
    <row r="1076" s="270" customFormat="1" ht="20.1" customHeight="1" spans="1:3">
      <c r="A1076" s="298" t="s">
        <v>833</v>
      </c>
      <c r="B1076" s="281"/>
      <c r="C1076" s="276"/>
    </row>
    <row r="1077" s="270" customFormat="1" ht="20.1" customHeight="1" spans="1:3">
      <c r="A1077" s="298" t="s">
        <v>834</v>
      </c>
      <c r="B1077" s="281"/>
      <c r="C1077" s="276"/>
    </row>
    <row r="1078" s="270" customFormat="1" ht="20.1" customHeight="1" spans="1:3">
      <c r="A1078" s="298" t="s">
        <v>835</v>
      </c>
      <c r="B1078" s="281"/>
      <c r="C1078" s="276"/>
    </row>
    <row r="1079" s="270" customFormat="1" ht="20.1" customHeight="1" spans="1:3">
      <c r="A1079" s="298" t="s">
        <v>836</v>
      </c>
      <c r="B1079" s="281"/>
      <c r="C1079" s="276"/>
    </row>
    <row r="1080" s="270" customFormat="1" ht="20.1" customHeight="1" spans="1:3">
      <c r="A1080" s="298" t="s">
        <v>837</v>
      </c>
      <c r="B1080" s="295">
        <f>SUM(B1081:B1089)</f>
        <v>0</v>
      </c>
      <c r="C1080" s="276"/>
    </row>
    <row r="1081" s="270" customFormat="1" ht="20.1" customHeight="1" spans="1:3">
      <c r="A1081" s="298" t="s">
        <v>838</v>
      </c>
      <c r="B1081" s="281"/>
      <c r="C1081" s="276"/>
    </row>
    <row r="1082" s="270" customFormat="1" ht="20.1" customHeight="1" spans="1:3">
      <c r="A1082" s="298" t="s">
        <v>839</v>
      </c>
      <c r="B1082" s="281"/>
      <c r="C1082" s="276"/>
    </row>
    <row r="1083" s="270" customFormat="1" ht="20.1" customHeight="1" spans="1:3">
      <c r="A1083" s="298" t="s">
        <v>840</v>
      </c>
      <c r="B1083" s="281"/>
      <c r="C1083" s="276"/>
    </row>
    <row r="1084" s="270" customFormat="1" ht="20.1" customHeight="1" spans="1:3">
      <c r="A1084" s="298" t="s">
        <v>841</v>
      </c>
      <c r="B1084" s="281"/>
      <c r="C1084" s="276"/>
    </row>
    <row r="1085" s="270" customFormat="1" ht="20.1" customHeight="1" spans="1:3">
      <c r="A1085" s="298" t="s">
        <v>842</v>
      </c>
      <c r="B1085" s="281"/>
      <c r="C1085" s="276"/>
    </row>
    <row r="1086" s="270" customFormat="1" ht="20.1" customHeight="1" spans="1:3">
      <c r="A1086" s="298" t="s">
        <v>843</v>
      </c>
      <c r="B1086" s="281"/>
      <c r="C1086" s="276"/>
    </row>
    <row r="1087" s="270" customFormat="1" ht="20.1" customHeight="1" spans="1:3">
      <c r="A1087" s="298" t="s">
        <v>844</v>
      </c>
      <c r="B1087" s="281"/>
      <c r="C1087" s="276"/>
    </row>
    <row r="1088" s="270" customFormat="1" ht="20.1" customHeight="1" spans="1:3">
      <c r="A1088" s="298" t="s">
        <v>845</v>
      </c>
      <c r="B1088" s="281"/>
      <c r="C1088" s="276"/>
    </row>
    <row r="1089" s="270" customFormat="1" ht="20.1" customHeight="1" spans="1:3">
      <c r="A1089" s="298" t="s">
        <v>846</v>
      </c>
      <c r="B1089" s="281"/>
      <c r="C1089" s="276"/>
    </row>
    <row r="1090" s="270" customFormat="1" ht="20.1" customHeight="1" spans="1:3">
      <c r="A1090" s="298" t="s">
        <v>847</v>
      </c>
      <c r="B1090" s="295">
        <f>SUM(B1091,B1118,B1133)</f>
        <v>1258</v>
      </c>
      <c r="C1090" s="276"/>
    </row>
    <row r="1091" s="270" customFormat="1" ht="20.1" customHeight="1" spans="1:3">
      <c r="A1091" s="298" t="s">
        <v>848</v>
      </c>
      <c r="B1091" s="279">
        <f>SUM(B1092:B1117)</f>
        <v>1196</v>
      </c>
      <c r="C1091" s="276"/>
    </row>
    <row r="1092" s="270" customFormat="1" ht="20.1" customHeight="1" spans="1:3">
      <c r="A1092" s="298" t="s">
        <v>23</v>
      </c>
      <c r="B1092" s="281">
        <v>510</v>
      </c>
      <c r="C1092" s="276"/>
    </row>
    <row r="1093" s="270" customFormat="1" ht="20.1" customHeight="1" spans="1:3">
      <c r="A1093" s="298" t="s">
        <v>24</v>
      </c>
      <c r="B1093" s="281">
        <v>195</v>
      </c>
      <c r="C1093" s="276"/>
    </row>
    <row r="1094" s="270" customFormat="1" ht="20.1" customHeight="1" spans="1:3">
      <c r="A1094" s="298" t="s">
        <v>25</v>
      </c>
      <c r="B1094" s="281"/>
      <c r="C1094" s="276"/>
    </row>
    <row r="1095" s="270" customFormat="1" ht="20.1" customHeight="1" spans="1:3">
      <c r="A1095" s="298" t="s">
        <v>849</v>
      </c>
      <c r="B1095" s="281">
        <v>352</v>
      </c>
      <c r="C1095" s="276"/>
    </row>
    <row r="1096" s="270" customFormat="1" ht="20.1" customHeight="1" spans="1:3">
      <c r="A1096" s="298" t="s">
        <v>850</v>
      </c>
      <c r="B1096" s="281">
        <v>139</v>
      </c>
      <c r="C1096" s="276"/>
    </row>
    <row r="1097" s="270" customFormat="1" ht="20.1" customHeight="1" spans="1:3">
      <c r="A1097" s="298" t="s">
        <v>851</v>
      </c>
      <c r="B1097" s="281"/>
      <c r="C1097" s="276"/>
    </row>
    <row r="1098" s="270" customFormat="1" ht="20.1" customHeight="1" spans="1:3">
      <c r="A1098" s="298" t="s">
        <v>852</v>
      </c>
      <c r="B1098" s="281"/>
      <c r="C1098" s="276"/>
    </row>
    <row r="1099" s="270" customFormat="1" ht="20.1" customHeight="1" spans="1:3">
      <c r="A1099" s="298" t="s">
        <v>853</v>
      </c>
      <c r="B1099" s="281"/>
      <c r="C1099" s="276"/>
    </row>
    <row r="1100" s="270" customFormat="1" ht="20.1" customHeight="1" spans="1:3">
      <c r="A1100" s="298" t="s">
        <v>854</v>
      </c>
      <c r="B1100" s="281"/>
      <c r="C1100" s="276"/>
    </row>
    <row r="1101" s="270" customFormat="1" ht="20.1" customHeight="1" spans="1:3">
      <c r="A1101" s="298" t="s">
        <v>855</v>
      </c>
      <c r="B1101" s="281"/>
      <c r="C1101" s="276"/>
    </row>
    <row r="1102" s="270" customFormat="1" ht="20.1" customHeight="1" spans="1:3">
      <c r="A1102" s="298" t="s">
        <v>856</v>
      </c>
      <c r="B1102" s="281"/>
      <c r="C1102" s="276"/>
    </row>
    <row r="1103" s="270" customFormat="1" ht="20.1" customHeight="1" spans="1:3">
      <c r="A1103" s="298" t="s">
        <v>857</v>
      </c>
      <c r="B1103" s="281"/>
      <c r="C1103" s="276"/>
    </row>
    <row r="1104" s="270" customFormat="1" ht="20.1" customHeight="1" spans="1:3">
      <c r="A1104" s="298" t="s">
        <v>858</v>
      </c>
      <c r="B1104" s="281"/>
      <c r="C1104" s="276"/>
    </row>
    <row r="1105" s="270" customFormat="1" ht="20.1" customHeight="1" spans="1:3">
      <c r="A1105" s="298" t="s">
        <v>859</v>
      </c>
      <c r="B1105" s="281"/>
      <c r="C1105" s="276"/>
    </row>
    <row r="1106" s="270" customFormat="1" ht="20.1" customHeight="1" spans="1:3">
      <c r="A1106" s="298" t="s">
        <v>860</v>
      </c>
      <c r="B1106" s="281"/>
      <c r="C1106" s="276"/>
    </row>
    <row r="1107" s="270" customFormat="1" ht="20.1" customHeight="1" spans="1:3">
      <c r="A1107" s="298" t="s">
        <v>861</v>
      </c>
      <c r="B1107" s="281"/>
      <c r="C1107" s="276"/>
    </row>
    <row r="1108" s="270" customFormat="1" ht="20.1" customHeight="1" spans="1:3">
      <c r="A1108" s="298" t="s">
        <v>862</v>
      </c>
      <c r="B1108" s="281"/>
      <c r="C1108" s="276"/>
    </row>
    <row r="1109" s="270" customFormat="1" ht="20.1" customHeight="1" spans="1:3">
      <c r="A1109" s="298" t="s">
        <v>863</v>
      </c>
      <c r="B1109" s="281"/>
      <c r="C1109" s="276"/>
    </row>
    <row r="1110" s="270" customFormat="1" ht="20.1" customHeight="1" spans="1:3">
      <c r="A1110" s="298" t="s">
        <v>864</v>
      </c>
      <c r="B1110" s="281"/>
      <c r="C1110" s="276"/>
    </row>
    <row r="1111" s="270" customFormat="1" ht="20.1" customHeight="1" spans="1:3">
      <c r="A1111" s="298" t="s">
        <v>865</v>
      </c>
      <c r="B1111" s="281"/>
      <c r="C1111" s="276"/>
    </row>
    <row r="1112" s="270" customFormat="1" ht="20.1" customHeight="1" spans="1:3">
      <c r="A1112" s="298" t="s">
        <v>866</v>
      </c>
      <c r="B1112" s="281"/>
      <c r="C1112" s="276"/>
    </row>
    <row r="1113" s="270" customFormat="1" ht="20.1" customHeight="1" spans="1:3">
      <c r="A1113" s="298" t="s">
        <v>867</v>
      </c>
      <c r="B1113" s="281"/>
      <c r="C1113" s="276"/>
    </row>
    <row r="1114" s="270" customFormat="1" ht="20.1" customHeight="1" spans="1:3">
      <c r="A1114" s="298" t="s">
        <v>868</v>
      </c>
      <c r="B1114" s="281"/>
      <c r="C1114" s="276"/>
    </row>
    <row r="1115" s="270" customFormat="1" ht="20.1" customHeight="1" spans="1:3">
      <c r="A1115" s="298" t="s">
        <v>869</v>
      </c>
      <c r="B1115" s="281"/>
      <c r="C1115" s="276"/>
    </row>
    <row r="1116" s="270" customFormat="1" ht="20.1" customHeight="1" spans="1:3">
      <c r="A1116" s="298" t="s">
        <v>32</v>
      </c>
      <c r="B1116" s="281"/>
      <c r="C1116" s="276"/>
    </row>
    <row r="1117" s="270" customFormat="1" ht="20.1" customHeight="1" spans="1:3">
      <c r="A1117" s="298" t="s">
        <v>870</v>
      </c>
      <c r="B1117" s="281"/>
      <c r="C1117" s="276"/>
    </row>
    <row r="1118" s="270" customFormat="1" ht="20.1" customHeight="1" spans="1:3">
      <c r="A1118" s="298" t="s">
        <v>871</v>
      </c>
      <c r="B1118" s="279">
        <f>SUM(B1119:B1132)</f>
        <v>62</v>
      </c>
      <c r="C1118" s="276"/>
    </row>
    <row r="1119" s="270" customFormat="1" ht="20.1" customHeight="1" spans="1:3">
      <c r="A1119" s="298" t="s">
        <v>23</v>
      </c>
      <c r="B1119" s="281"/>
      <c r="C1119" s="276"/>
    </row>
    <row r="1120" s="270" customFormat="1" ht="20.1" customHeight="1" spans="1:3">
      <c r="A1120" s="298" t="s">
        <v>24</v>
      </c>
      <c r="B1120" s="281"/>
      <c r="C1120" s="276"/>
    </row>
    <row r="1121" s="270" customFormat="1" ht="20.1" customHeight="1" spans="1:3">
      <c r="A1121" s="298" t="s">
        <v>25</v>
      </c>
      <c r="B1121" s="281"/>
      <c r="C1121" s="276"/>
    </row>
    <row r="1122" s="270" customFormat="1" ht="20.1" customHeight="1" spans="1:3">
      <c r="A1122" s="298" t="s">
        <v>872</v>
      </c>
      <c r="B1122" s="281"/>
      <c r="C1122" s="276"/>
    </row>
    <row r="1123" s="270" customFormat="1" ht="20.1" customHeight="1" spans="1:3">
      <c r="A1123" s="298" t="s">
        <v>873</v>
      </c>
      <c r="B1123" s="281"/>
      <c r="C1123" s="276"/>
    </row>
    <row r="1124" s="270" customFormat="1" ht="20.1" customHeight="1" spans="1:3">
      <c r="A1124" s="298" t="s">
        <v>874</v>
      </c>
      <c r="B1124" s="281"/>
      <c r="C1124" s="276"/>
    </row>
    <row r="1125" s="270" customFormat="1" ht="20.1" customHeight="1" spans="1:3">
      <c r="A1125" s="298" t="s">
        <v>875</v>
      </c>
      <c r="B1125" s="281"/>
      <c r="C1125" s="276"/>
    </row>
    <row r="1126" s="270" customFormat="1" ht="20.1" customHeight="1" spans="1:3">
      <c r="A1126" s="298" t="s">
        <v>876</v>
      </c>
      <c r="B1126" s="281">
        <v>62</v>
      </c>
      <c r="C1126" s="276"/>
    </row>
    <row r="1127" s="270" customFormat="1" ht="20.1" customHeight="1" spans="1:3">
      <c r="A1127" s="298" t="s">
        <v>877</v>
      </c>
      <c r="B1127" s="281"/>
      <c r="C1127" s="276"/>
    </row>
    <row r="1128" s="270" customFormat="1" ht="20.1" customHeight="1" spans="1:3">
      <c r="A1128" s="298" t="s">
        <v>878</v>
      </c>
      <c r="B1128" s="281"/>
      <c r="C1128" s="276"/>
    </row>
    <row r="1129" s="270" customFormat="1" ht="20.1" customHeight="1" spans="1:3">
      <c r="A1129" s="298" t="s">
        <v>879</v>
      </c>
      <c r="B1129" s="281"/>
      <c r="C1129" s="276"/>
    </row>
    <row r="1130" s="270" customFormat="1" ht="20.1" customHeight="1" spans="1:3">
      <c r="A1130" s="298" t="s">
        <v>880</v>
      </c>
      <c r="B1130" s="281"/>
      <c r="C1130" s="276"/>
    </row>
    <row r="1131" s="270" customFormat="1" ht="20.1" customHeight="1" spans="1:3">
      <c r="A1131" s="298" t="s">
        <v>881</v>
      </c>
      <c r="B1131" s="281"/>
      <c r="C1131" s="276"/>
    </row>
    <row r="1132" s="270" customFormat="1" ht="20.1" customHeight="1" spans="1:3">
      <c r="A1132" s="298" t="s">
        <v>882</v>
      </c>
      <c r="B1132" s="281"/>
      <c r="C1132" s="276"/>
    </row>
    <row r="1133" s="270" customFormat="1" ht="20.1" customHeight="1" spans="1:3">
      <c r="A1133" s="298" t="s">
        <v>883</v>
      </c>
      <c r="B1133" s="281"/>
      <c r="C1133" s="276"/>
    </row>
    <row r="1134" s="270" customFormat="1" ht="20.1" customHeight="1" spans="1:3">
      <c r="A1134" s="298" t="s">
        <v>884</v>
      </c>
      <c r="B1134" s="295">
        <f>SUM(B1135,B1146,B1150)</f>
        <v>5804</v>
      </c>
      <c r="C1134" s="276"/>
    </row>
    <row r="1135" s="270" customFormat="1" ht="20.1" customHeight="1" spans="1:3">
      <c r="A1135" s="298" t="s">
        <v>885</v>
      </c>
      <c r="B1135" s="279">
        <f>SUM(B1136:B1145)</f>
        <v>1148</v>
      </c>
      <c r="C1135" s="276"/>
    </row>
    <row r="1136" s="270" customFormat="1" ht="20.1" customHeight="1" spans="1:3">
      <c r="A1136" s="298" t="s">
        <v>886</v>
      </c>
      <c r="B1136" s="281"/>
      <c r="C1136" s="276"/>
    </row>
    <row r="1137" s="270" customFormat="1" ht="20.1" customHeight="1" spans="1:3">
      <c r="A1137" s="298" t="s">
        <v>887</v>
      </c>
      <c r="B1137" s="281"/>
      <c r="C1137" s="276"/>
    </row>
    <row r="1138" s="270" customFormat="1" ht="20.1" customHeight="1" spans="1:3">
      <c r="A1138" s="298" t="s">
        <v>888</v>
      </c>
      <c r="B1138" s="281"/>
      <c r="C1138" s="276"/>
    </row>
    <row r="1139" s="270" customFormat="1" ht="20.1" customHeight="1" spans="1:3">
      <c r="A1139" s="298" t="s">
        <v>889</v>
      </c>
      <c r="B1139" s="281"/>
      <c r="C1139" s="276"/>
    </row>
    <row r="1140" s="270" customFormat="1" ht="20.1" customHeight="1" spans="1:3">
      <c r="A1140" s="298" t="s">
        <v>890</v>
      </c>
      <c r="B1140" s="281">
        <v>821</v>
      </c>
      <c r="C1140" s="276"/>
    </row>
    <row r="1141" s="270" customFormat="1" ht="20.1" customHeight="1" spans="1:3">
      <c r="A1141" s="298" t="s">
        <v>891</v>
      </c>
      <c r="B1141" s="281"/>
      <c r="C1141" s="276"/>
    </row>
    <row r="1142" s="270" customFormat="1" ht="20.1" customHeight="1" spans="1:3">
      <c r="A1142" s="298" t="s">
        <v>892</v>
      </c>
      <c r="B1142" s="281"/>
      <c r="C1142" s="276"/>
    </row>
    <row r="1143" s="270" customFormat="1" ht="20.1" customHeight="1" spans="1:3">
      <c r="A1143" s="298" t="s">
        <v>893</v>
      </c>
      <c r="B1143" s="281"/>
      <c r="C1143" s="276"/>
    </row>
    <row r="1144" s="270" customFormat="1" ht="20.1" customHeight="1" spans="1:3">
      <c r="A1144" s="298" t="s">
        <v>894</v>
      </c>
      <c r="B1144" s="281"/>
      <c r="C1144" s="276"/>
    </row>
    <row r="1145" s="270" customFormat="1" ht="20.1" customHeight="1" spans="1:3">
      <c r="A1145" s="298" t="s">
        <v>895</v>
      </c>
      <c r="B1145" s="281">
        <v>327</v>
      </c>
      <c r="C1145" s="276"/>
    </row>
    <row r="1146" s="270" customFormat="1" ht="20.1" customHeight="1" spans="1:3">
      <c r="A1146" s="298" t="s">
        <v>896</v>
      </c>
      <c r="B1146" s="279">
        <f>SUM(B1147:B1149)</f>
        <v>1727</v>
      </c>
      <c r="C1146" s="276"/>
    </row>
    <row r="1147" s="270" customFormat="1" ht="20.1" customHeight="1" spans="1:3">
      <c r="A1147" s="298" t="s">
        <v>897</v>
      </c>
      <c r="B1147" s="281">
        <v>1727</v>
      </c>
      <c r="C1147" s="276"/>
    </row>
    <row r="1148" s="270" customFormat="1" ht="20.1" customHeight="1" spans="1:3">
      <c r="A1148" s="298" t="s">
        <v>898</v>
      </c>
      <c r="B1148" s="281"/>
      <c r="C1148" s="276"/>
    </row>
    <row r="1149" s="270" customFormat="1" ht="20.1" customHeight="1" spans="1:3">
      <c r="A1149" s="298" t="s">
        <v>899</v>
      </c>
      <c r="B1149" s="281"/>
      <c r="C1149" s="276"/>
    </row>
    <row r="1150" s="270" customFormat="1" ht="20.1" customHeight="1" spans="1:3">
      <c r="A1150" s="298" t="s">
        <v>900</v>
      </c>
      <c r="B1150" s="279">
        <f>SUM(B1151:B1153)</f>
        <v>2929</v>
      </c>
      <c r="C1150" s="276"/>
    </row>
    <row r="1151" s="270" customFormat="1" ht="20.1" customHeight="1" spans="1:3">
      <c r="A1151" s="298" t="s">
        <v>901</v>
      </c>
      <c r="B1151" s="281"/>
      <c r="C1151" s="276"/>
    </row>
    <row r="1152" s="270" customFormat="1" ht="20.1" customHeight="1" spans="1:3">
      <c r="A1152" s="298" t="s">
        <v>902</v>
      </c>
      <c r="B1152" s="281"/>
      <c r="C1152" s="276"/>
    </row>
    <row r="1153" s="270" customFormat="1" ht="20.1" customHeight="1" spans="1:3">
      <c r="A1153" s="298" t="s">
        <v>903</v>
      </c>
      <c r="B1153" s="281">
        <v>2929</v>
      </c>
      <c r="C1153" s="276"/>
    </row>
    <row r="1154" s="270" customFormat="1" ht="20.1" customHeight="1" spans="1:3">
      <c r="A1154" s="298" t="s">
        <v>904</v>
      </c>
      <c r="B1154" s="295">
        <f>SUM(B1155,B1170,B1184,B1189,B1195)</f>
        <v>864</v>
      </c>
      <c r="C1154" s="276"/>
    </row>
    <row r="1155" s="270" customFormat="1" ht="20.1" customHeight="1" spans="1:3">
      <c r="A1155" s="298" t="s">
        <v>905</v>
      </c>
      <c r="B1155" s="279">
        <f>SUM(B1156:B1169)</f>
        <v>810</v>
      </c>
      <c r="C1155" s="276"/>
    </row>
    <row r="1156" s="270" customFormat="1" ht="20.1" customHeight="1" spans="1:3">
      <c r="A1156" s="298" t="s">
        <v>23</v>
      </c>
      <c r="B1156" s="281">
        <v>110</v>
      </c>
      <c r="C1156" s="276"/>
    </row>
    <row r="1157" s="270" customFormat="1" ht="20.1" customHeight="1" spans="1:3">
      <c r="A1157" s="298" t="s">
        <v>24</v>
      </c>
      <c r="B1157" s="281">
        <v>234</v>
      </c>
      <c r="C1157" s="276"/>
    </row>
    <row r="1158" s="270" customFormat="1" ht="20.1" customHeight="1" spans="1:3">
      <c r="A1158" s="298" t="s">
        <v>25</v>
      </c>
      <c r="B1158" s="281"/>
      <c r="C1158" s="276"/>
    </row>
    <row r="1159" s="270" customFormat="1" ht="20.1" customHeight="1" spans="1:3">
      <c r="A1159" s="298" t="s">
        <v>906</v>
      </c>
      <c r="B1159" s="281"/>
      <c r="C1159" s="276"/>
    </row>
    <row r="1160" s="270" customFormat="1" ht="20.1" customHeight="1" spans="1:3">
      <c r="A1160" s="298" t="s">
        <v>907</v>
      </c>
      <c r="B1160" s="281"/>
      <c r="C1160" s="276"/>
    </row>
    <row r="1161" s="270" customFormat="1" ht="20.1" customHeight="1" spans="1:3">
      <c r="A1161" s="298" t="s">
        <v>908</v>
      </c>
      <c r="B1161" s="281"/>
      <c r="C1161" s="276"/>
    </row>
    <row r="1162" s="270" customFormat="1" ht="20.1" customHeight="1" spans="1:3">
      <c r="A1162" s="298" t="s">
        <v>909</v>
      </c>
      <c r="B1162" s="281"/>
      <c r="C1162" s="276"/>
    </row>
    <row r="1163" s="270" customFormat="1" ht="20.1" customHeight="1" spans="1:3">
      <c r="A1163" s="298" t="s">
        <v>910</v>
      </c>
      <c r="B1163" s="281">
        <v>466</v>
      </c>
      <c r="C1163" s="276"/>
    </row>
    <row r="1164" s="270" customFormat="1" ht="20.1" customHeight="1" spans="1:3">
      <c r="A1164" s="298" t="s">
        <v>911</v>
      </c>
      <c r="B1164" s="281"/>
      <c r="C1164" s="276"/>
    </row>
    <row r="1165" s="270" customFormat="1" ht="20.1" customHeight="1" spans="1:3">
      <c r="A1165" s="298" t="s">
        <v>912</v>
      </c>
      <c r="B1165" s="281"/>
      <c r="C1165" s="276"/>
    </row>
    <row r="1166" s="270" customFormat="1" ht="20.1" customHeight="1" spans="1:3">
      <c r="A1166" s="298" t="s">
        <v>913</v>
      </c>
      <c r="B1166" s="281"/>
      <c r="C1166" s="276"/>
    </row>
    <row r="1167" s="270" customFormat="1" ht="20.1" customHeight="1" spans="1:3">
      <c r="A1167" s="298" t="s">
        <v>914</v>
      </c>
      <c r="B1167" s="281"/>
      <c r="C1167" s="276"/>
    </row>
    <row r="1168" s="270" customFormat="1" ht="20.1" customHeight="1" spans="1:3">
      <c r="A1168" s="298" t="s">
        <v>32</v>
      </c>
      <c r="B1168" s="281"/>
      <c r="C1168" s="276"/>
    </row>
    <row r="1169" s="270" customFormat="1" ht="20.1" customHeight="1" spans="1:3">
      <c r="A1169" s="298" t="s">
        <v>915</v>
      </c>
      <c r="B1169" s="281"/>
      <c r="C1169" s="276"/>
    </row>
    <row r="1170" s="270" customFormat="1" ht="20.1" customHeight="1" spans="1:3">
      <c r="A1170" s="298" t="s">
        <v>916</v>
      </c>
      <c r="B1170" s="279">
        <f>SUM(B1171:B1183)</f>
        <v>54</v>
      </c>
      <c r="C1170" s="276"/>
    </row>
    <row r="1171" s="270" customFormat="1" ht="20.1" customHeight="1" spans="1:3">
      <c r="A1171" s="298" t="s">
        <v>23</v>
      </c>
      <c r="B1171" s="281">
        <v>49</v>
      </c>
      <c r="C1171" s="276"/>
    </row>
    <row r="1172" s="270" customFormat="1" ht="20.1" customHeight="1" spans="1:3">
      <c r="A1172" s="298" t="s">
        <v>24</v>
      </c>
      <c r="B1172" s="281">
        <v>5</v>
      </c>
      <c r="C1172" s="276"/>
    </row>
    <row r="1173" s="270" customFormat="1" ht="20.1" customHeight="1" spans="1:3">
      <c r="A1173" s="298" t="s">
        <v>25</v>
      </c>
      <c r="B1173" s="281"/>
      <c r="C1173" s="276"/>
    </row>
    <row r="1174" s="270" customFormat="1" ht="20.1" customHeight="1" spans="1:3">
      <c r="A1174" s="298" t="s">
        <v>917</v>
      </c>
      <c r="B1174" s="281"/>
      <c r="C1174" s="276"/>
    </row>
    <row r="1175" s="270" customFormat="1" ht="20.1" customHeight="1" spans="1:3">
      <c r="A1175" s="298" t="s">
        <v>918</v>
      </c>
      <c r="B1175" s="281"/>
      <c r="C1175" s="276"/>
    </row>
    <row r="1176" s="270" customFormat="1" ht="20.1" customHeight="1" spans="1:3">
      <c r="A1176" s="298" t="s">
        <v>919</v>
      </c>
      <c r="B1176" s="281"/>
      <c r="C1176" s="276"/>
    </row>
    <row r="1177" s="270" customFormat="1" ht="20.1" customHeight="1" spans="1:3">
      <c r="A1177" s="298" t="s">
        <v>920</v>
      </c>
      <c r="B1177" s="281"/>
      <c r="C1177" s="276"/>
    </row>
    <row r="1178" s="270" customFormat="1" ht="20.1" customHeight="1" spans="1:3">
      <c r="A1178" s="298" t="s">
        <v>921</v>
      </c>
      <c r="B1178" s="281"/>
      <c r="C1178" s="276"/>
    </row>
    <row r="1179" s="270" customFormat="1" ht="20.1" customHeight="1" spans="1:3">
      <c r="A1179" s="298" t="s">
        <v>922</v>
      </c>
      <c r="B1179" s="281"/>
      <c r="C1179" s="276"/>
    </row>
    <row r="1180" s="270" customFormat="1" ht="20.1" customHeight="1" spans="1:3">
      <c r="A1180" s="298" t="s">
        <v>923</v>
      </c>
      <c r="B1180" s="281"/>
      <c r="C1180" s="276"/>
    </row>
    <row r="1181" s="270" customFormat="1" ht="20.1" customHeight="1" spans="1:3">
      <c r="A1181" s="298" t="s">
        <v>924</v>
      </c>
      <c r="B1181" s="281"/>
      <c r="C1181" s="276"/>
    </row>
    <row r="1182" s="270" customFormat="1" ht="20.1" customHeight="1" spans="1:3">
      <c r="A1182" s="298" t="s">
        <v>32</v>
      </c>
      <c r="B1182" s="281"/>
      <c r="C1182" s="276"/>
    </row>
    <row r="1183" s="270" customFormat="1" ht="20.1" customHeight="1" spans="1:3">
      <c r="A1183" s="298" t="s">
        <v>925</v>
      </c>
      <c r="B1183" s="281"/>
      <c r="C1183" s="276"/>
    </row>
    <row r="1184" s="270" customFormat="1" ht="20.1" customHeight="1" spans="1:3">
      <c r="A1184" s="298" t="s">
        <v>926</v>
      </c>
      <c r="B1184" s="279">
        <f>SUM(B1185:B1188)</f>
        <v>0</v>
      </c>
      <c r="C1184" s="276"/>
    </row>
    <row r="1185" s="270" customFormat="1" ht="20.1" customHeight="1" spans="1:3">
      <c r="A1185" s="298" t="s">
        <v>927</v>
      </c>
      <c r="B1185" s="281"/>
      <c r="C1185" s="276"/>
    </row>
    <row r="1186" s="270" customFormat="1" ht="20.1" customHeight="1" spans="1:3">
      <c r="A1186" s="298" t="s">
        <v>928</v>
      </c>
      <c r="B1186" s="281"/>
      <c r="C1186" s="276"/>
    </row>
    <row r="1187" s="270" customFormat="1" ht="20.1" customHeight="1" spans="1:3">
      <c r="A1187" s="298" t="s">
        <v>929</v>
      </c>
      <c r="B1187" s="281"/>
      <c r="C1187" s="276"/>
    </row>
    <row r="1188" s="270" customFormat="1" ht="20.1" customHeight="1" spans="1:3">
      <c r="A1188" s="298" t="s">
        <v>930</v>
      </c>
      <c r="B1188" s="281"/>
      <c r="C1188" s="276"/>
    </row>
    <row r="1189" s="270" customFormat="1" ht="20.1" customHeight="1" spans="1:3">
      <c r="A1189" s="298" t="s">
        <v>931</v>
      </c>
      <c r="B1189" s="279">
        <f>SUM(B1190:B1194)</f>
        <v>0</v>
      </c>
      <c r="C1189" s="276"/>
    </row>
    <row r="1190" s="270" customFormat="1" ht="20.1" customHeight="1" spans="1:3">
      <c r="A1190" s="298" t="s">
        <v>932</v>
      </c>
      <c r="B1190" s="281"/>
      <c r="C1190" s="276"/>
    </row>
    <row r="1191" s="270" customFormat="1" ht="20.1" customHeight="1" spans="1:3">
      <c r="A1191" s="298" t="s">
        <v>933</v>
      </c>
      <c r="B1191" s="281"/>
      <c r="C1191" s="276"/>
    </row>
    <row r="1192" s="270" customFormat="1" ht="20.1" customHeight="1" spans="1:3">
      <c r="A1192" s="298" t="s">
        <v>934</v>
      </c>
      <c r="B1192" s="281"/>
      <c r="C1192" s="276"/>
    </row>
    <row r="1193" s="270" customFormat="1" ht="20.1" customHeight="1" spans="1:3">
      <c r="A1193" s="298" t="s">
        <v>935</v>
      </c>
      <c r="B1193" s="281"/>
      <c r="C1193" s="276"/>
    </row>
    <row r="1194" s="270" customFormat="1" ht="20.1" customHeight="1" spans="1:3">
      <c r="A1194" s="298" t="s">
        <v>936</v>
      </c>
      <c r="B1194" s="281"/>
      <c r="C1194" s="276"/>
    </row>
    <row r="1195" s="270" customFormat="1" ht="20.1" customHeight="1" spans="1:3">
      <c r="A1195" s="298" t="s">
        <v>937</v>
      </c>
      <c r="B1195" s="279">
        <f>SUM(B1196:B1206)</f>
        <v>0</v>
      </c>
      <c r="C1195" s="276"/>
    </row>
    <row r="1196" s="270" customFormat="1" ht="20.1" customHeight="1" spans="1:3">
      <c r="A1196" s="298" t="s">
        <v>938</v>
      </c>
      <c r="B1196" s="281"/>
      <c r="C1196" s="276"/>
    </row>
    <row r="1197" s="270" customFormat="1" ht="20.1" customHeight="1" spans="1:3">
      <c r="A1197" s="298" t="s">
        <v>939</v>
      </c>
      <c r="B1197" s="281"/>
      <c r="C1197" s="276"/>
    </row>
    <row r="1198" s="270" customFormat="1" ht="20.1" customHeight="1" spans="1:3">
      <c r="A1198" s="298" t="s">
        <v>940</v>
      </c>
      <c r="B1198" s="281"/>
      <c r="C1198" s="276"/>
    </row>
    <row r="1199" s="270" customFormat="1" ht="20.1" customHeight="1" spans="1:3">
      <c r="A1199" s="298" t="s">
        <v>941</v>
      </c>
      <c r="B1199" s="281"/>
      <c r="C1199" s="276"/>
    </row>
    <row r="1200" s="270" customFormat="1" ht="20.1" customHeight="1" spans="1:3">
      <c r="A1200" s="298" t="s">
        <v>942</v>
      </c>
      <c r="B1200" s="281"/>
      <c r="C1200" s="276"/>
    </row>
    <row r="1201" s="270" customFormat="1" ht="20.1" customHeight="1" spans="1:3">
      <c r="A1201" s="298" t="s">
        <v>943</v>
      </c>
      <c r="B1201" s="281"/>
      <c r="C1201" s="276"/>
    </row>
    <row r="1202" s="270" customFormat="1" ht="20.1" customHeight="1" spans="1:3">
      <c r="A1202" s="298" t="s">
        <v>944</v>
      </c>
      <c r="B1202" s="281"/>
      <c r="C1202" s="276"/>
    </row>
    <row r="1203" s="270" customFormat="1" ht="20.1" customHeight="1" spans="1:3">
      <c r="A1203" s="298" t="s">
        <v>945</v>
      </c>
      <c r="B1203" s="281"/>
      <c r="C1203" s="276"/>
    </row>
    <row r="1204" s="270" customFormat="1" ht="20.1" customHeight="1" spans="1:3">
      <c r="A1204" s="298" t="s">
        <v>946</v>
      </c>
      <c r="B1204" s="281"/>
      <c r="C1204" s="276"/>
    </row>
    <row r="1205" s="270" customFormat="1" ht="20.1" customHeight="1" spans="1:3">
      <c r="A1205" s="298" t="s">
        <v>947</v>
      </c>
      <c r="B1205" s="281"/>
      <c r="C1205" s="276"/>
    </row>
    <row r="1206" s="270" customFormat="1" ht="20.1" customHeight="1" spans="1:3">
      <c r="A1206" s="298" t="s">
        <v>948</v>
      </c>
      <c r="B1206" s="281"/>
      <c r="C1206" s="276"/>
    </row>
    <row r="1207" s="270" customFormat="1" ht="20.1" customHeight="1" spans="1:3">
      <c r="A1207" s="298" t="s">
        <v>949</v>
      </c>
      <c r="B1207" s="295">
        <f>SUM(B1208,B1220,B1226,B1232,B1240,B1253,B1257,B1263)</f>
        <v>1077</v>
      </c>
      <c r="C1207" s="276"/>
    </row>
    <row r="1208" s="270" customFormat="1" ht="20.1" customHeight="1" spans="1:3">
      <c r="A1208" s="298" t="s">
        <v>950</v>
      </c>
      <c r="B1208" s="279">
        <f>SUM(B1209:B1219)</f>
        <v>1077</v>
      </c>
      <c r="C1208" s="276"/>
    </row>
    <row r="1209" s="270" customFormat="1" ht="20.1" customHeight="1" spans="1:3">
      <c r="A1209" s="298" t="s">
        <v>23</v>
      </c>
      <c r="B1209" s="281">
        <v>285</v>
      </c>
      <c r="C1209" s="276"/>
    </row>
    <row r="1210" s="270" customFormat="1" ht="20.1" customHeight="1" spans="1:3">
      <c r="A1210" s="298" t="s">
        <v>24</v>
      </c>
      <c r="B1210" s="281">
        <v>201</v>
      </c>
      <c r="C1210" s="276"/>
    </row>
    <row r="1211" s="270" customFormat="1" ht="20.1" customHeight="1" spans="1:3">
      <c r="A1211" s="298" t="s">
        <v>25</v>
      </c>
      <c r="B1211" s="281"/>
      <c r="C1211" s="276"/>
    </row>
    <row r="1212" s="270" customFormat="1" ht="20.1" customHeight="1" spans="1:3">
      <c r="A1212" s="298" t="s">
        <v>951</v>
      </c>
      <c r="B1212" s="281">
        <v>450</v>
      </c>
      <c r="C1212" s="276"/>
    </row>
    <row r="1213" s="270" customFormat="1" ht="20.1" customHeight="1" spans="1:3">
      <c r="A1213" s="298" t="s">
        <v>952</v>
      </c>
      <c r="B1213" s="281"/>
      <c r="C1213" s="276"/>
    </row>
    <row r="1214" s="270" customFormat="1" ht="20.1" customHeight="1" spans="1:3">
      <c r="A1214" s="298" t="s">
        <v>953</v>
      </c>
      <c r="B1214" s="281">
        <v>141</v>
      </c>
      <c r="C1214" s="276"/>
    </row>
    <row r="1215" s="270" customFormat="1" ht="20.1" customHeight="1" spans="1:3">
      <c r="A1215" s="298" t="s">
        <v>954</v>
      </c>
      <c r="B1215" s="281"/>
      <c r="C1215" s="276"/>
    </row>
    <row r="1216" s="270" customFormat="1" ht="20.1" customHeight="1" spans="1:3">
      <c r="A1216" s="298" t="s">
        <v>955</v>
      </c>
      <c r="B1216" s="281"/>
      <c r="C1216" s="276"/>
    </row>
    <row r="1217" s="270" customFormat="1" ht="20.1" customHeight="1" spans="1:3">
      <c r="A1217" s="298" t="s">
        <v>956</v>
      </c>
      <c r="B1217" s="281"/>
      <c r="C1217" s="276"/>
    </row>
    <row r="1218" s="270" customFormat="1" ht="20.1" customHeight="1" spans="1:3">
      <c r="A1218" s="298" t="s">
        <v>32</v>
      </c>
      <c r="B1218" s="281"/>
      <c r="C1218" s="276"/>
    </row>
    <row r="1219" s="270" customFormat="1" ht="20.1" customHeight="1" spans="1:3">
      <c r="A1219" s="298" t="s">
        <v>957</v>
      </c>
      <c r="B1219" s="281"/>
      <c r="C1219" s="276"/>
    </row>
    <row r="1220" s="270" customFormat="1" ht="20.1" customHeight="1" spans="1:3">
      <c r="A1220" s="298" t="s">
        <v>958</v>
      </c>
      <c r="B1220" s="279">
        <f>SUM(B1221:B1225)</f>
        <v>0</v>
      </c>
      <c r="C1220" s="276"/>
    </row>
    <row r="1221" s="270" customFormat="1" ht="20.1" customHeight="1" spans="1:3">
      <c r="A1221" s="298" t="s">
        <v>23</v>
      </c>
      <c r="B1221" s="281"/>
      <c r="C1221" s="276"/>
    </row>
    <row r="1222" s="270" customFormat="1" ht="20.1" customHeight="1" spans="1:3">
      <c r="A1222" s="298" t="s">
        <v>356</v>
      </c>
      <c r="B1222" s="281"/>
      <c r="C1222" s="276"/>
    </row>
    <row r="1223" s="270" customFormat="1" ht="20.1" customHeight="1" spans="1:3">
      <c r="A1223" s="298" t="s">
        <v>25</v>
      </c>
      <c r="B1223" s="281"/>
      <c r="C1223" s="276"/>
    </row>
    <row r="1224" s="270" customFormat="1" ht="20.1" customHeight="1" spans="1:3">
      <c r="A1224" s="298" t="s">
        <v>959</v>
      </c>
      <c r="B1224" s="281"/>
      <c r="C1224" s="276"/>
    </row>
    <row r="1225" s="270" customFormat="1" ht="20.1" customHeight="1" spans="1:3">
      <c r="A1225" s="298" t="s">
        <v>960</v>
      </c>
      <c r="B1225" s="281"/>
      <c r="C1225" s="276"/>
    </row>
    <row r="1226" s="270" customFormat="1" ht="20.1" customHeight="1" spans="1:3">
      <c r="A1226" s="298" t="s">
        <v>961</v>
      </c>
      <c r="B1226" s="279">
        <f>SUM(B1227:B1231)</f>
        <v>0</v>
      </c>
      <c r="C1226" s="276"/>
    </row>
    <row r="1227" s="270" customFormat="1" ht="20.1" customHeight="1" spans="1:3">
      <c r="A1227" s="298" t="s">
        <v>23</v>
      </c>
      <c r="B1227" s="281"/>
      <c r="C1227" s="276"/>
    </row>
    <row r="1228" s="270" customFormat="1" ht="20.1" customHeight="1" spans="1:3">
      <c r="A1228" s="298" t="s">
        <v>24</v>
      </c>
      <c r="B1228" s="281"/>
      <c r="C1228" s="276"/>
    </row>
    <row r="1229" s="270" customFormat="1" ht="20.1" customHeight="1" spans="1:3">
      <c r="A1229" s="298" t="s">
        <v>25</v>
      </c>
      <c r="B1229" s="281"/>
      <c r="C1229" s="276"/>
    </row>
    <row r="1230" s="270" customFormat="1" ht="20.1" customHeight="1" spans="1:3">
      <c r="A1230" s="298" t="s">
        <v>962</v>
      </c>
      <c r="B1230" s="281"/>
      <c r="C1230" s="276"/>
    </row>
    <row r="1231" s="270" customFormat="1" ht="20.1" customHeight="1" spans="1:3">
      <c r="A1231" s="298" t="s">
        <v>963</v>
      </c>
      <c r="B1231" s="281"/>
      <c r="C1231" s="276"/>
    </row>
    <row r="1232" s="270" customFormat="1" ht="20.1" customHeight="1" spans="1:3">
      <c r="A1232" s="298" t="s">
        <v>964</v>
      </c>
      <c r="B1232" s="279">
        <f>SUM(B1233:B1239)</f>
        <v>0</v>
      </c>
      <c r="C1232" s="276"/>
    </row>
    <row r="1233" s="270" customFormat="1" ht="20.1" customHeight="1" spans="1:3">
      <c r="A1233" s="298" t="s">
        <v>23</v>
      </c>
      <c r="B1233" s="281"/>
      <c r="C1233" s="276"/>
    </row>
    <row r="1234" s="270" customFormat="1" ht="20.1" customHeight="1" spans="1:3">
      <c r="A1234" s="298" t="s">
        <v>24</v>
      </c>
      <c r="B1234" s="281"/>
      <c r="C1234" s="276"/>
    </row>
    <row r="1235" s="270" customFormat="1" ht="20.1" customHeight="1" spans="1:3">
      <c r="A1235" s="298" t="s">
        <v>25</v>
      </c>
      <c r="B1235" s="281"/>
      <c r="C1235" s="276"/>
    </row>
    <row r="1236" s="270" customFormat="1" ht="20.1" customHeight="1" spans="1:3">
      <c r="A1236" s="298" t="s">
        <v>965</v>
      </c>
      <c r="B1236" s="281"/>
      <c r="C1236" s="276"/>
    </row>
    <row r="1237" s="270" customFormat="1" ht="20.1" customHeight="1" spans="1:3">
      <c r="A1237" s="298" t="s">
        <v>966</v>
      </c>
      <c r="B1237" s="281"/>
      <c r="C1237" s="276"/>
    </row>
    <row r="1238" s="270" customFormat="1" ht="20.1" customHeight="1" spans="1:3">
      <c r="A1238" s="298" t="s">
        <v>32</v>
      </c>
      <c r="B1238" s="281"/>
      <c r="C1238" s="276"/>
    </row>
    <row r="1239" s="270" customFormat="1" ht="20.1" customHeight="1" spans="1:3">
      <c r="A1239" s="298" t="s">
        <v>967</v>
      </c>
      <c r="B1239" s="281"/>
      <c r="C1239" s="276"/>
    </row>
    <row r="1240" s="270" customFormat="1" ht="20.1" customHeight="1" spans="1:3">
      <c r="A1240" s="298" t="s">
        <v>968</v>
      </c>
      <c r="B1240" s="279">
        <f>SUM(B1241:B1252)</f>
        <v>0</v>
      </c>
      <c r="C1240" s="276"/>
    </row>
    <row r="1241" s="270" customFormat="1" ht="20.1" customHeight="1" spans="1:3">
      <c r="A1241" s="298" t="s">
        <v>23</v>
      </c>
      <c r="B1241" s="281"/>
      <c r="C1241" s="276"/>
    </row>
    <row r="1242" s="270" customFormat="1" ht="20.1" customHeight="1" spans="1:3">
      <c r="A1242" s="298" t="s">
        <v>24</v>
      </c>
      <c r="B1242" s="281"/>
      <c r="C1242" s="276"/>
    </row>
    <row r="1243" s="270" customFormat="1" ht="20.1" customHeight="1" spans="1:3">
      <c r="A1243" s="298" t="s">
        <v>25</v>
      </c>
      <c r="B1243" s="281"/>
      <c r="C1243" s="276"/>
    </row>
    <row r="1244" s="270" customFormat="1" ht="20.1" customHeight="1" spans="1:3">
      <c r="A1244" s="298" t="s">
        <v>969</v>
      </c>
      <c r="B1244" s="281"/>
      <c r="C1244" s="276"/>
    </row>
    <row r="1245" s="270" customFormat="1" ht="20.1" customHeight="1" spans="1:3">
      <c r="A1245" s="298" t="s">
        <v>970</v>
      </c>
      <c r="B1245" s="281"/>
      <c r="C1245" s="276"/>
    </row>
    <row r="1246" s="270" customFormat="1" ht="20.1" customHeight="1" spans="1:3">
      <c r="A1246" s="298" t="s">
        <v>971</v>
      </c>
      <c r="B1246" s="281"/>
      <c r="C1246" s="276"/>
    </row>
    <row r="1247" s="270" customFormat="1" ht="20.1" customHeight="1" spans="1:3">
      <c r="A1247" s="298" t="s">
        <v>972</v>
      </c>
      <c r="B1247" s="281"/>
      <c r="C1247" s="276"/>
    </row>
    <row r="1248" s="270" customFormat="1" ht="20.1" customHeight="1" spans="1:3">
      <c r="A1248" s="298" t="s">
        <v>973</v>
      </c>
      <c r="B1248" s="281"/>
      <c r="C1248" s="276"/>
    </row>
    <row r="1249" s="270" customFormat="1" ht="20.1" customHeight="1" spans="1:3">
      <c r="A1249" s="298" t="s">
        <v>974</v>
      </c>
      <c r="B1249" s="281"/>
      <c r="C1249" s="276"/>
    </row>
    <row r="1250" s="270" customFormat="1" ht="20.1" customHeight="1" spans="1:3">
      <c r="A1250" s="298" t="s">
        <v>975</v>
      </c>
      <c r="B1250" s="281"/>
      <c r="C1250" s="276"/>
    </row>
    <row r="1251" s="270" customFormat="1" ht="20.1" customHeight="1" spans="1:3">
      <c r="A1251" s="298" t="s">
        <v>976</v>
      </c>
      <c r="B1251" s="281"/>
      <c r="C1251" s="276"/>
    </row>
    <row r="1252" s="270" customFormat="1" ht="20.1" customHeight="1" spans="1:3">
      <c r="A1252" s="298" t="s">
        <v>977</v>
      </c>
      <c r="B1252" s="281"/>
      <c r="C1252" s="276"/>
    </row>
    <row r="1253" s="270" customFormat="1" ht="20.1" customHeight="1" spans="1:3">
      <c r="A1253" s="298" t="s">
        <v>978</v>
      </c>
      <c r="B1253" s="279">
        <f>SUM(B1254:B1256)</f>
        <v>0</v>
      </c>
      <c r="C1253" s="276"/>
    </row>
    <row r="1254" s="270" customFormat="1" ht="20.1" customHeight="1" spans="1:3">
      <c r="A1254" s="298" t="s">
        <v>979</v>
      </c>
      <c r="B1254" s="281"/>
      <c r="C1254" s="276"/>
    </row>
    <row r="1255" s="270" customFormat="1" ht="20.1" customHeight="1" spans="1:3">
      <c r="A1255" s="298" t="s">
        <v>980</v>
      </c>
      <c r="B1255" s="281"/>
      <c r="C1255" s="276"/>
    </row>
    <row r="1256" s="270" customFormat="1" ht="20.1" customHeight="1" spans="1:3">
      <c r="A1256" s="298" t="s">
        <v>981</v>
      </c>
      <c r="B1256" s="281"/>
      <c r="C1256" s="276"/>
    </row>
    <row r="1257" s="270" customFormat="1" ht="20.1" customHeight="1" spans="1:3">
      <c r="A1257" s="298" t="s">
        <v>982</v>
      </c>
      <c r="B1257" s="279">
        <f>SUM(B1258:B1262)</f>
        <v>0</v>
      </c>
      <c r="C1257" s="276"/>
    </row>
    <row r="1258" s="270" customFormat="1" ht="20.1" customHeight="1" spans="1:3">
      <c r="A1258" s="298" t="s">
        <v>983</v>
      </c>
      <c r="B1258" s="281"/>
      <c r="C1258" s="276"/>
    </row>
    <row r="1259" s="270" customFormat="1" ht="20.1" customHeight="1" spans="1:3">
      <c r="A1259" s="298" t="s">
        <v>984</v>
      </c>
      <c r="B1259" s="281"/>
      <c r="C1259" s="276"/>
    </row>
    <row r="1260" s="270" customFormat="1" ht="20.1" customHeight="1" spans="1:3">
      <c r="A1260" s="298" t="s">
        <v>985</v>
      </c>
      <c r="B1260" s="281"/>
      <c r="C1260" s="276"/>
    </row>
    <row r="1261" s="270" customFormat="1" ht="20.1" customHeight="1" spans="1:3">
      <c r="A1261" s="298" t="s">
        <v>986</v>
      </c>
      <c r="B1261" s="281"/>
      <c r="C1261" s="276"/>
    </row>
    <row r="1262" s="270" customFormat="1" ht="20.1" customHeight="1" spans="1:3">
      <c r="A1262" s="298" t="s">
        <v>987</v>
      </c>
      <c r="B1262" s="281"/>
      <c r="C1262" s="276"/>
    </row>
    <row r="1263" s="270" customFormat="1" ht="20.1" customHeight="1" spans="1:3">
      <c r="A1263" s="298" t="s">
        <v>988</v>
      </c>
      <c r="B1263" s="300"/>
      <c r="C1263" s="276"/>
    </row>
    <row r="1264" s="270" customFormat="1" ht="20.1" customHeight="1" spans="1:3">
      <c r="A1264" s="298" t="s">
        <v>989</v>
      </c>
      <c r="B1264" s="300">
        <v>3500</v>
      </c>
      <c r="C1264" s="276"/>
    </row>
    <row r="1265" s="270" customFormat="1" ht="20.1" customHeight="1" spans="1:3">
      <c r="A1265" s="298" t="s">
        <v>990</v>
      </c>
      <c r="B1265" s="295">
        <f>B1266</f>
        <v>3175</v>
      </c>
      <c r="C1265" s="276"/>
    </row>
    <row r="1266" s="270" customFormat="1" ht="20.1" customHeight="1" spans="1:3">
      <c r="A1266" s="298" t="s">
        <v>991</v>
      </c>
      <c r="B1266" s="279">
        <f>SUM(B1267:B1270)</f>
        <v>3175</v>
      </c>
      <c r="C1266" s="276"/>
    </row>
    <row r="1267" s="270" customFormat="1" ht="20.1" customHeight="1" spans="1:3">
      <c r="A1267" s="298" t="s">
        <v>992</v>
      </c>
      <c r="B1267" s="281">
        <v>3175</v>
      </c>
      <c r="C1267" s="276"/>
    </row>
    <row r="1268" s="270" customFormat="1" ht="20.1" customHeight="1" spans="1:3">
      <c r="A1268" s="298" t="s">
        <v>993</v>
      </c>
      <c r="B1268" s="281"/>
      <c r="C1268" s="276"/>
    </row>
    <row r="1269" s="270" customFormat="1" ht="20.1" customHeight="1" spans="1:3">
      <c r="A1269" s="298" t="s">
        <v>994</v>
      </c>
      <c r="B1269" s="281"/>
      <c r="C1269" s="276"/>
    </row>
    <row r="1270" s="270" customFormat="1" ht="20.1" customHeight="1" spans="1:3">
      <c r="A1270" s="298" t="s">
        <v>995</v>
      </c>
      <c r="B1270" s="281"/>
      <c r="C1270" s="276"/>
    </row>
    <row r="1271" s="270" customFormat="1" ht="20.1" customHeight="1" spans="1:3">
      <c r="A1271" s="276" t="s">
        <v>996</v>
      </c>
      <c r="B1271" s="295">
        <f>B1272</f>
        <v>0</v>
      </c>
      <c r="C1271" s="276"/>
    </row>
    <row r="1272" s="270" customFormat="1" ht="20.1" customHeight="1" spans="1:3">
      <c r="A1272" s="276" t="s">
        <v>997</v>
      </c>
      <c r="B1272" s="281"/>
      <c r="C1272" s="296"/>
    </row>
    <row r="1273" s="270" customFormat="1" ht="20.1" customHeight="1" spans="1:3">
      <c r="A1273" s="276" t="s">
        <v>998</v>
      </c>
      <c r="B1273" s="295">
        <f>SUM(B1274:B1275)</f>
        <v>6705</v>
      </c>
      <c r="C1273" s="276"/>
    </row>
    <row r="1274" s="270" customFormat="1" ht="20.1" customHeight="1" spans="1:3">
      <c r="A1274" s="276" t="s">
        <v>999</v>
      </c>
      <c r="B1274" s="281">
        <v>4962</v>
      </c>
      <c r="C1274" s="276"/>
    </row>
    <row r="1275" s="270" customFormat="1" ht="20.1" customHeight="1" spans="1:3">
      <c r="A1275" s="276" t="s">
        <v>846</v>
      </c>
      <c r="B1275" s="281">
        <v>1743</v>
      </c>
      <c r="C1275" s="276"/>
    </row>
    <row r="1276" s="270" customFormat="1" ht="20.1" customHeight="1" spans="1:3">
      <c r="A1276" s="276"/>
      <c r="B1276" s="281"/>
      <c r="C1276" s="276"/>
    </row>
    <row r="1277" s="270" customFormat="1" ht="20.1" customHeight="1" spans="1:3">
      <c r="A1277" s="276"/>
      <c r="B1277" s="281"/>
      <c r="C1277" s="276"/>
    </row>
    <row r="1278" s="270" customFormat="1" ht="20.1" customHeight="1" spans="1:3">
      <c r="A1278" s="301" t="s">
        <v>1000</v>
      </c>
      <c r="B1278" s="277">
        <f>SUM(B1273,B1271,B1265,B1264,B1207,B1154,B1134,B1090,B1080,B1065,B1045,B979,B915,B804,B785,B712,B640,B520,B463,B409,B356,B265,B253,B250,B5)</f>
        <v>289761</v>
      </c>
      <c r="C1278" s="276"/>
    </row>
  </sheetData>
  <mergeCells count="1">
    <mergeCell ref="A2:C2"/>
  </mergeCells>
  <pageMargins left="0.31" right="0.31" top="0.35" bottom="0.35" header="0.31" footer="0.31"/>
  <pageSetup paperSize="9" scale="8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workbookViewId="0">
      <selection activeCell="H28" sqref="H28"/>
    </sheetView>
  </sheetViews>
  <sheetFormatPr defaultColWidth="9" defaultRowHeight="13.5" outlineLevelCol="3"/>
  <cols>
    <col min="1" max="3" width="33.5" customWidth="1"/>
    <col min="4" max="4" width="28" customWidth="1"/>
  </cols>
  <sheetData>
    <row r="1" ht="18.75" spans="1:4">
      <c r="A1" s="33" t="s">
        <v>1305</v>
      </c>
      <c r="B1" s="34"/>
      <c r="C1" s="35"/>
      <c r="D1" s="36"/>
    </row>
    <row r="2" ht="25.5" spans="1:4">
      <c r="A2" s="37" t="s">
        <v>1306</v>
      </c>
      <c r="B2" s="37"/>
      <c r="C2" s="37"/>
      <c r="D2" s="37"/>
    </row>
    <row r="3" ht="22.5" spans="1:4">
      <c r="A3" s="38" t="s">
        <v>1307</v>
      </c>
      <c r="B3" s="38"/>
      <c r="C3" s="38"/>
      <c r="D3" s="39" t="s">
        <v>1004</v>
      </c>
    </row>
    <row r="4" spans="1:4">
      <c r="A4" s="40" t="s">
        <v>1264</v>
      </c>
      <c r="B4" s="41" t="s">
        <v>1296</v>
      </c>
      <c r="C4" s="41" t="s">
        <v>9</v>
      </c>
      <c r="D4" s="42" t="s">
        <v>1297</v>
      </c>
    </row>
    <row r="5" ht="21.75" customHeight="1" spans="1:4">
      <c r="A5" s="43" t="s">
        <v>1266</v>
      </c>
      <c r="B5" s="44"/>
      <c r="C5" s="44"/>
      <c r="D5" s="45"/>
    </row>
    <row r="6" ht="23.25" customHeight="1" spans="1:4">
      <c r="A6" s="46" t="s">
        <v>1298</v>
      </c>
      <c r="B6" s="44" t="s">
        <v>18</v>
      </c>
      <c r="C6" s="44"/>
      <c r="D6" s="45"/>
    </row>
    <row r="7" ht="27" spans="1:4">
      <c r="A7" s="46" t="s">
        <v>1281</v>
      </c>
      <c r="B7" s="44"/>
      <c r="C7" s="44"/>
      <c r="D7" s="45"/>
    </row>
    <row r="8" ht="22.5" customHeight="1" spans="1:4">
      <c r="A8" s="47" t="s">
        <v>1299</v>
      </c>
      <c r="B8" s="44"/>
      <c r="C8" s="44"/>
      <c r="D8" s="45"/>
    </row>
    <row r="9" ht="22.5" customHeight="1" spans="1:4">
      <c r="A9" s="47" t="s">
        <v>1300</v>
      </c>
      <c r="B9" s="44"/>
      <c r="C9" s="44"/>
      <c r="D9" s="45"/>
    </row>
    <row r="10" ht="22.5" customHeight="1" spans="1:4">
      <c r="A10" s="47" t="s">
        <v>1301</v>
      </c>
      <c r="B10" s="44"/>
      <c r="C10" s="44"/>
      <c r="D10" s="45"/>
    </row>
    <row r="11" ht="22.5" customHeight="1" spans="1:4">
      <c r="A11" s="47" t="s">
        <v>1302</v>
      </c>
      <c r="B11" s="44"/>
      <c r="C11" s="44"/>
      <c r="D11" s="45"/>
    </row>
    <row r="12" ht="22.5" customHeight="1" spans="1:4">
      <c r="A12" s="47" t="s">
        <v>1303</v>
      </c>
      <c r="B12" s="44"/>
      <c r="C12" s="44"/>
      <c r="D12" s="45"/>
    </row>
    <row r="13" ht="22.5" customHeight="1" spans="1:4">
      <c r="A13" s="47" t="s">
        <v>1287</v>
      </c>
      <c r="B13" s="44"/>
      <c r="C13" s="44"/>
      <c r="D13" s="45"/>
    </row>
    <row r="14" ht="22.5" customHeight="1" spans="1:4">
      <c r="A14" s="47" t="s">
        <v>1304</v>
      </c>
      <c r="B14" s="48"/>
      <c r="C14" s="48"/>
      <c r="D14" s="45"/>
    </row>
    <row r="15" ht="22.5" customHeight="1" spans="1:4">
      <c r="A15" s="47" t="s">
        <v>1289</v>
      </c>
      <c r="B15" s="49">
        <v>0</v>
      </c>
      <c r="C15" s="49">
        <v>3000</v>
      </c>
      <c r="D15" s="50">
        <v>1</v>
      </c>
    </row>
    <row r="16" ht="22.5" customHeight="1" spans="1:4">
      <c r="A16" s="51"/>
      <c r="B16" s="52"/>
      <c r="C16" s="53"/>
      <c r="D16" s="45"/>
    </row>
  </sheetData>
  <mergeCells count="2">
    <mergeCell ref="A2:D2"/>
    <mergeCell ref="A3:C3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A1" sqref="A1"/>
    </sheetView>
  </sheetViews>
  <sheetFormatPr defaultColWidth="9" defaultRowHeight="13.5" outlineLevelCol="1"/>
  <cols>
    <col min="1" max="1" width="35.25" customWidth="1"/>
    <col min="2" max="2" width="31.875" customWidth="1"/>
  </cols>
  <sheetData>
    <row r="1" ht="29.25" customHeight="1" spans="1:2">
      <c r="A1" s="22" t="s">
        <v>1308</v>
      </c>
    </row>
    <row r="2" ht="22.5" spans="1:2">
      <c r="A2" s="23" t="s">
        <v>1309</v>
      </c>
      <c r="B2" s="24"/>
    </row>
    <row r="3" ht="42" customHeight="1" spans="1:2">
      <c r="A3" s="25"/>
      <c r="B3" s="26" t="s">
        <v>1310</v>
      </c>
    </row>
    <row r="4" ht="35.1" customHeight="1" spans="1:2">
      <c r="A4" s="27" t="s">
        <v>3</v>
      </c>
      <c r="B4" s="28" t="s">
        <v>1311</v>
      </c>
    </row>
    <row r="5" ht="35.1" customHeight="1" spans="1:2">
      <c r="A5" s="9" t="s">
        <v>1312</v>
      </c>
      <c r="B5" s="29">
        <f>SUM(B6:B9)</f>
        <v>75532</v>
      </c>
    </row>
    <row r="6" ht="35.1" customHeight="1" spans="1:2">
      <c r="A6" s="13" t="s">
        <v>1313</v>
      </c>
      <c r="B6" s="30">
        <v>18165</v>
      </c>
    </row>
    <row r="7" ht="35.1" customHeight="1" spans="1:2">
      <c r="A7" s="13" t="s">
        <v>1314</v>
      </c>
      <c r="B7" s="30">
        <v>46907</v>
      </c>
    </row>
    <row r="8" ht="35.1" customHeight="1" spans="1:2">
      <c r="A8" s="15" t="s">
        <v>1315</v>
      </c>
      <c r="B8" s="30">
        <v>10200</v>
      </c>
    </row>
    <row r="9" ht="35.1" customHeight="1" spans="1:2">
      <c r="A9" s="15" t="s">
        <v>1316</v>
      </c>
      <c r="B9" s="30">
        <v>260</v>
      </c>
    </row>
    <row r="10" ht="35.1" customHeight="1" spans="1:2">
      <c r="A10" s="31"/>
      <c r="B10" s="30"/>
    </row>
    <row r="11" ht="35.1" customHeight="1" spans="1:2">
      <c r="A11" s="32"/>
      <c r="B11" s="30"/>
    </row>
  </sheetData>
  <mergeCells count="1">
    <mergeCell ref="A2:B2"/>
  </mergeCells>
  <pageMargins left="1.10236220472441" right="0.708661417322835" top="0.748031496062992" bottom="0.748031496062992" header="0.31496062992126" footer="0.31496062992126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opLeftCell="C1" workbookViewId="0">
      <selection activeCell="F16" sqref="F16"/>
    </sheetView>
  </sheetViews>
  <sheetFormatPr defaultColWidth="9" defaultRowHeight="13.5" outlineLevelCol="3"/>
  <cols>
    <col min="1" max="1" width="43" customWidth="1"/>
    <col min="2" max="2" width="16.125" customWidth="1"/>
    <col min="3" max="3" width="15.875" customWidth="1"/>
    <col min="4" max="4" width="22" customWidth="1"/>
    <col min="6" max="6" width="35.125" customWidth="1"/>
    <col min="7" max="7" width="18.25" customWidth="1"/>
  </cols>
  <sheetData>
    <row r="1" ht="18.75" spans="1:4">
      <c r="A1" s="1" t="s">
        <v>1317</v>
      </c>
      <c r="B1" s="2"/>
      <c r="C1" s="2"/>
    </row>
    <row r="2" ht="27" customHeight="1" spans="1:4">
      <c r="A2" s="3" t="s">
        <v>1318</v>
      </c>
      <c r="B2" s="3"/>
      <c r="C2" s="3"/>
      <c r="D2" s="3"/>
    </row>
    <row r="3" ht="22.5" customHeight="1" spans="1:4">
      <c r="A3" s="4"/>
      <c r="B3" s="4"/>
      <c r="C3" s="4"/>
      <c r="D3" s="5" t="s">
        <v>2</v>
      </c>
    </row>
    <row r="4" ht="24.95" customHeight="1" spans="1:4">
      <c r="A4" s="6" t="s">
        <v>1092</v>
      </c>
      <c r="B4" s="7" t="s">
        <v>1296</v>
      </c>
      <c r="C4" s="7" t="s">
        <v>9</v>
      </c>
      <c r="D4" s="8" t="s">
        <v>1297</v>
      </c>
    </row>
    <row r="5" ht="24.95" customHeight="1" spans="1:4">
      <c r="A5" s="9" t="s">
        <v>1319</v>
      </c>
      <c r="B5" s="10">
        <f>B6+B9+B12+B14</f>
        <v>69884</v>
      </c>
      <c r="C5" s="10">
        <f>C6+C9+C12+C14</f>
        <v>69070</v>
      </c>
      <c r="D5" s="11">
        <f>C5/B5*100</f>
        <v>98.835212638086</v>
      </c>
    </row>
    <row r="6" ht="24.95" customHeight="1" spans="1:4">
      <c r="A6" s="12" t="s">
        <v>1320</v>
      </c>
      <c r="B6" s="10">
        <v>10918</v>
      </c>
      <c r="C6" s="10">
        <v>11908</v>
      </c>
      <c r="D6" s="11">
        <f t="shared" ref="D6:D16" si="0">C6/B6*100</f>
        <v>109.067594797582</v>
      </c>
    </row>
    <row r="7" ht="24.95" customHeight="1" spans="1:4">
      <c r="A7" s="13" t="s">
        <v>1321</v>
      </c>
      <c r="B7" s="6">
        <v>10483</v>
      </c>
      <c r="C7" s="6">
        <v>11428</v>
      </c>
      <c r="D7" s="14">
        <f t="shared" si="0"/>
        <v>109.014595058666</v>
      </c>
    </row>
    <row r="8" ht="24.95" customHeight="1" spans="1:4">
      <c r="A8" s="13" t="s">
        <v>1322</v>
      </c>
      <c r="B8" s="6">
        <v>435</v>
      </c>
      <c r="C8" s="6">
        <v>480</v>
      </c>
      <c r="D8" s="14">
        <f t="shared" si="0"/>
        <v>110.344827586207</v>
      </c>
    </row>
    <row r="9" ht="24.95" customHeight="1" spans="1:4">
      <c r="A9" s="12" t="s">
        <v>1323</v>
      </c>
      <c r="B9" s="10">
        <v>49256</v>
      </c>
      <c r="C9" s="10">
        <v>46907</v>
      </c>
      <c r="D9" s="11">
        <f t="shared" si="0"/>
        <v>95.2310378431054</v>
      </c>
    </row>
    <row r="10" ht="24.95" customHeight="1" spans="1:4">
      <c r="A10" s="13" t="s">
        <v>1324</v>
      </c>
      <c r="B10" s="6">
        <v>46626</v>
      </c>
      <c r="C10" s="6">
        <v>42624</v>
      </c>
      <c r="D10" s="14">
        <f t="shared" si="0"/>
        <v>91.4168060738644</v>
      </c>
    </row>
    <row r="11" ht="24.95" customHeight="1" spans="1:4">
      <c r="A11" s="13" t="s">
        <v>1325</v>
      </c>
      <c r="B11" s="6">
        <v>2630</v>
      </c>
      <c r="C11" s="6">
        <v>4283</v>
      </c>
      <c r="D11" s="14">
        <f t="shared" si="0"/>
        <v>162.851711026616</v>
      </c>
    </row>
    <row r="12" ht="24.95" customHeight="1" spans="1:4">
      <c r="A12" s="9" t="s">
        <v>1326</v>
      </c>
      <c r="B12" s="10">
        <v>9483</v>
      </c>
      <c r="C12" s="10">
        <v>10000</v>
      </c>
      <c r="D12" s="11">
        <f t="shared" si="0"/>
        <v>105.451861225351</v>
      </c>
    </row>
    <row r="13" ht="24.95" customHeight="1" spans="1:4">
      <c r="A13" s="15" t="s">
        <v>1327</v>
      </c>
      <c r="B13" s="6">
        <v>9483</v>
      </c>
      <c r="C13" s="6">
        <v>10000</v>
      </c>
      <c r="D13" s="14">
        <f t="shared" si="0"/>
        <v>105.451861225351</v>
      </c>
    </row>
    <row r="14" ht="24.95" customHeight="1" spans="1:4">
      <c r="A14" s="16" t="s">
        <v>1328</v>
      </c>
      <c r="B14" s="17">
        <v>227</v>
      </c>
      <c r="C14" s="18">
        <v>255</v>
      </c>
      <c r="D14" s="11">
        <f t="shared" si="0"/>
        <v>112.334801762115</v>
      </c>
    </row>
    <row r="15" ht="24.95" customHeight="1" spans="1:4">
      <c r="A15" s="19" t="s">
        <v>1329</v>
      </c>
      <c r="B15" s="20">
        <v>177</v>
      </c>
      <c r="C15" s="21">
        <v>195</v>
      </c>
      <c r="D15" s="14">
        <f t="shared" si="0"/>
        <v>110.169491525424</v>
      </c>
    </row>
    <row r="16" ht="24.95" customHeight="1" spans="1:4">
      <c r="A16" s="19" t="s">
        <v>1330</v>
      </c>
      <c r="B16" s="21">
        <v>50</v>
      </c>
      <c r="C16" s="21">
        <v>60</v>
      </c>
      <c r="D16" s="14">
        <f t="shared" si="0"/>
        <v>120</v>
      </c>
    </row>
  </sheetData>
  <mergeCells count="1">
    <mergeCell ref="A2:D2"/>
  </mergeCells>
  <pageMargins left="0.708661417322835" right="0.31496062992126" top="0.748031496062992" bottom="0.748031496062992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78"/>
  <sheetViews>
    <sheetView zoomScale="90" zoomScaleNormal="90" workbookViewId="0">
      <pane xSplit="1" ySplit="4" topLeftCell="B5" activePane="bottomRight" state="frozen"/>
      <selection/>
      <selection pane="topRight"/>
      <selection pane="bottomLeft"/>
      <selection pane="bottomRight" activeCell="F19" sqref="F19"/>
    </sheetView>
  </sheetViews>
  <sheetFormatPr defaultColWidth="9" defaultRowHeight="14.25" outlineLevelCol="2"/>
  <cols>
    <col min="1" max="1" width="49.875" style="270" customWidth="1"/>
    <col min="2" max="2" width="31.125" style="270" customWidth="1"/>
    <col min="3" max="3" width="29.875" style="270" customWidth="1"/>
    <col min="4" max="4" width="15.25" style="270" customWidth="1"/>
    <col min="5" max="5" width="11.875" style="270" customWidth="1"/>
    <col min="6" max="6" width="16.25" style="270" customWidth="1"/>
    <col min="7" max="16382" width="9" style="270"/>
    <col min="16383" max="16384" width="9" style="271"/>
  </cols>
  <sheetData>
    <row r="1" s="270" customFormat="1" spans="1:3">
      <c r="A1" s="272" t="s">
        <v>17</v>
      </c>
      <c r="C1" s="273" t="s">
        <v>18</v>
      </c>
    </row>
    <row r="2" s="270" customFormat="1" ht="20.25" spans="1:3">
      <c r="A2" s="274" t="s">
        <v>1001</v>
      </c>
      <c r="B2" s="274"/>
      <c r="C2" s="274"/>
    </row>
    <row r="3" s="270" customFormat="1" spans="1:3">
      <c r="C3" s="273" t="s">
        <v>2</v>
      </c>
    </row>
    <row r="4" s="270" customFormat="1" ht="45.75" customHeight="1" spans="1:3">
      <c r="A4" s="275" t="s">
        <v>20</v>
      </c>
      <c r="B4" s="275" t="s">
        <v>9</v>
      </c>
      <c r="C4" s="275" t="s">
        <v>8</v>
      </c>
    </row>
    <row r="5" s="270" customFormat="1" ht="20.1" customHeight="1" spans="1:3">
      <c r="A5" s="276" t="s">
        <v>21</v>
      </c>
      <c r="B5" s="277">
        <f>SUM(B6,B18,B27,B38,B50,B61,B72,B84,B93,B106,B116,B125,B136,B149,B156,B164,B170,B177,B184,B191,B198,B205,B213,B219,B225,B232,B247)</f>
        <v>23640</v>
      </c>
      <c r="C5" s="276"/>
    </row>
    <row r="6" s="270" customFormat="1" ht="20.1" customHeight="1" spans="1:3">
      <c r="A6" s="278" t="s">
        <v>22</v>
      </c>
      <c r="B6" s="279">
        <f>SUM(B7:B17)</f>
        <v>607</v>
      </c>
      <c r="C6" s="276"/>
    </row>
    <row r="7" s="270" customFormat="1" ht="20.1" customHeight="1" spans="1:3">
      <c r="A7" s="280" t="s">
        <v>23</v>
      </c>
      <c r="B7" s="281">
        <v>295</v>
      </c>
      <c r="C7" s="276"/>
    </row>
    <row r="8" s="270" customFormat="1" ht="20.1" customHeight="1" spans="1:3">
      <c r="A8" s="280" t="s">
        <v>24</v>
      </c>
      <c r="B8" s="281">
        <v>241</v>
      </c>
      <c r="C8" s="276"/>
    </row>
    <row r="9" s="270" customFormat="1" ht="20.1" customHeight="1" spans="1:3">
      <c r="A9" s="282" t="s">
        <v>25</v>
      </c>
      <c r="B9" s="281"/>
      <c r="C9" s="276"/>
    </row>
    <row r="10" s="270" customFormat="1" ht="20.1" customHeight="1" spans="1:3">
      <c r="A10" s="282" t="s">
        <v>26</v>
      </c>
      <c r="B10" s="281">
        <v>71</v>
      </c>
      <c r="C10" s="276"/>
    </row>
    <row r="11" s="270" customFormat="1" ht="20.1" customHeight="1" spans="1:3">
      <c r="A11" s="282" t="s">
        <v>27</v>
      </c>
      <c r="B11" s="281"/>
      <c r="C11" s="276"/>
    </row>
    <row r="12" s="270" customFormat="1" ht="20.1" customHeight="1" spans="1:3">
      <c r="A12" s="276" t="s">
        <v>28</v>
      </c>
      <c r="B12" s="281"/>
      <c r="C12" s="276"/>
    </row>
    <row r="13" s="270" customFormat="1" ht="20.1" customHeight="1" spans="1:3">
      <c r="A13" s="276" t="s">
        <v>29</v>
      </c>
      <c r="B13" s="281"/>
      <c r="C13" s="276"/>
    </row>
    <row r="14" s="270" customFormat="1" ht="20.1" customHeight="1" spans="1:3">
      <c r="A14" s="276" t="s">
        <v>30</v>
      </c>
      <c r="B14" s="281"/>
      <c r="C14" s="276"/>
    </row>
    <row r="15" s="270" customFormat="1" ht="20.1" customHeight="1" spans="1:3">
      <c r="A15" s="276" t="s">
        <v>31</v>
      </c>
      <c r="B15" s="281"/>
      <c r="C15" s="276"/>
    </row>
    <row r="16" s="270" customFormat="1" ht="20.1" customHeight="1" spans="1:3">
      <c r="A16" s="276" t="s">
        <v>32</v>
      </c>
      <c r="B16" s="281"/>
      <c r="C16" s="276"/>
    </row>
    <row r="17" s="270" customFormat="1" ht="20.1" customHeight="1" spans="1:3">
      <c r="A17" s="276" t="s">
        <v>33</v>
      </c>
      <c r="B17" s="281"/>
      <c r="C17" s="276"/>
    </row>
    <row r="18" s="270" customFormat="1" ht="20.1" customHeight="1" spans="1:3">
      <c r="A18" s="278" t="s">
        <v>34</v>
      </c>
      <c r="B18" s="279">
        <f>SUM(B19:B26)</f>
        <v>384</v>
      </c>
      <c r="C18" s="276"/>
    </row>
    <row r="19" s="270" customFormat="1" ht="20.1" customHeight="1" spans="1:3">
      <c r="A19" s="280" t="s">
        <v>23</v>
      </c>
      <c r="B19" s="281">
        <v>230</v>
      </c>
      <c r="C19" s="276"/>
    </row>
    <row r="20" s="270" customFormat="1" ht="20.1" customHeight="1" spans="1:3">
      <c r="A20" s="280" t="s">
        <v>24</v>
      </c>
      <c r="B20" s="281">
        <v>154</v>
      </c>
      <c r="C20" s="276"/>
    </row>
    <row r="21" s="270" customFormat="1" ht="20.1" customHeight="1" spans="1:3">
      <c r="A21" s="282" t="s">
        <v>25</v>
      </c>
      <c r="B21" s="281"/>
      <c r="C21" s="276"/>
    </row>
    <row r="22" s="270" customFormat="1" ht="20.1" customHeight="1" spans="1:3">
      <c r="A22" s="282" t="s">
        <v>35</v>
      </c>
      <c r="B22" s="281"/>
      <c r="C22" s="276"/>
    </row>
    <row r="23" s="270" customFormat="1" ht="20.1" customHeight="1" spans="1:3">
      <c r="A23" s="282" t="s">
        <v>36</v>
      </c>
      <c r="B23" s="281"/>
      <c r="C23" s="276"/>
    </row>
    <row r="24" s="270" customFormat="1" ht="20.1" customHeight="1" spans="1:3">
      <c r="A24" s="282" t="s">
        <v>37</v>
      </c>
      <c r="B24" s="281"/>
      <c r="C24" s="276"/>
    </row>
    <row r="25" s="270" customFormat="1" ht="20.1" customHeight="1" spans="1:3">
      <c r="A25" s="282" t="s">
        <v>32</v>
      </c>
      <c r="B25" s="281"/>
      <c r="C25" s="276"/>
    </row>
    <row r="26" s="270" customFormat="1" ht="20.1" customHeight="1" spans="1:3">
      <c r="A26" s="282" t="s">
        <v>38</v>
      </c>
      <c r="B26" s="281"/>
      <c r="C26" s="276"/>
    </row>
    <row r="27" s="270" customFormat="1" ht="20.1" customHeight="1" spans="1:3">
      <c r="A27" s="278" t="s">
        <v>39</v>
      </c>
      <c r="B27" s="279">
        <f>SUM(B28:B37)</f>
        <v>2870</v>
      </c>
      <c r="C27" s="276"/>
    </row>
    <row r="28" s="270" customFormat="1" ht="20.1" customHeight="1" spans="1:3">
      <c r="A28" s="280" t="s">
        <v>23</v>
      </c>
      <c r="B28" s="281">
        <v>1249</v>
      </c>
      <c r="C28" s="276"/>
    </row>
    <row r="29" s="270" customFormat="1" ht="20.1" customHeight="1" spans="1:3">
      <c r="A29" s="280" t="s">
        <v>24</v>
      </c>
      <c r="B29" s="281">
        <v>1263</v>
      </c>
      <c r="C29" s="276"/>
    </row>
    <row r="30" s="270" customFormat="1" ht="20.1" customHeight="1" spans="1:3">
      <c r="A30" s="282" t="s">
        <v>25</v>
      </c>
      <c r="B30" s="281"/>
      <c r="C30" s="276"/>
    </row>
    <row r="31" s="270" customFormat="1" ht="20.1" customHeight="1" spans="1:3">
      <c r="A31" s="282" t="s">
        <v>40</v>
      </c>
      <c r="B31" s="281"/>
      <c r="C31" s="276"/>
    </row>
    <row r="32" s="270" customFormat="1" ht="20.1" customHeight="1" spans="1:3">
      <c r="A32" s="282" t="s">
        <v>41</v>
      </c>
      <c r="B32" s="281">
        <v>19</v>
      </c>
      <c r="C32" s="276"/>
    </row>
    <row r="33" s="270" customFormat="1" ht="20.1" customHeight="1" spans="1:3">
      <c r="A33" s="283" t="s">
        <v>42</v>
      </c>
      <c r="B33" s="281">
        <v>48</v>
      </c>
      <c r="C33" s="276"/>
    </row>
    <row r="34" s="270" customFormat="1" ht="20.1" customHeight="1" spans="1:3">
      <c r="A34" s="280" t="s">
        <v>43</v>
      </c>
      <c r="B34" s="281">
        <v>291</v>
      </c>
      <c r="C34" s="276"/>
    </row>
    <row r="35" s="270" customFormat="1" ht="20.1" customHeight="1" spans="1:3">
      <c r="A35" s="282" t="s">
        <v>44</v>
      </c>
      <c r="B35" s="281"/>
      <c r="C35" s="276"/>
    </row>
    <row r="36" s="270" customFormat="1" ht="20.1" customHeight="1" spans="1:3">
      <c r="A36" s="282" t="s">
        <v>32</v>
      </c>
      <c r="B36" s="281"/>
      <c r="C36" s="276"/>
    </row>
    <row r="37" s="270" customFormat="1" ht="20.1" customHeight="1" spans="1:3">
      <c r="A37" s="282" t="s">
        <v>45</v>
      </c>
      <c r="B37" s="281"/>
      <c r="C37" s="276"/>
    </row>
    <row r="38" s="270" customFormat="1" ht="20.1" customHeight="1" spans="1:3">
      <c r="A38" s="278" t="s">
        <v>46</v>
      </c>
      <c r="B38" s="279">
        <f>SUM(B39:B49)</f>
        <v>830</v>
      </c>
      <c r="C38" s="276"/>
    </row>
    <row r="39" s="270" customFormat="1" ht="20.1" customHeight="1" spans="1:3">
      <c r="A39" s="280" t="s">
        <v>23</v>
      </c>
      <c r="B39" s="281">
        <v>382</v>
      </c>
      <c r="C39" s="276"/>
    </row>
    <row r="40" s="270" customFormat="1" ht="20.1" customHeight="1" spans="1:3">
      <c r="A40" s="280" t="s">
        <v>24</v>
      </c>
      <c r="B40" s="281">
        <v>274</v>
      </c>
      <c r="C40" s="276"/>
    </row>
    <row r="41" s="270" customFormat="1" ht="20.1" customHeight="1" spans="1:3">
      <c r="A41" s="282" t="s">
        <v>25</v>
      </c>
      <c r="B41" s="281"/>
      <c r="C41" s="276"/>
    </row>
    <row r="42" s="270" customFormat="1" ht="20.1" customHeight="1" spans="1:3">
      <c r="A42" s="282" t="s">
        <v>47</v>
      </c>
      <c r="B42" s="281"/>
      <c r="C42" s="276"/>
    </row>
    <row r="43" s="270" customFormat="1" ht="20.1" customHeight="1" spans="1:3">
      <c r="A43" s="282" t="s">
        <v>48</v>
      </c>
      <c r="B43" s="281"/>
      <c r="C43" s="276"/>
    </row>
    <row r="44" s="270" customFormat="1" ht="20.1" customHeight="1" spans="1:3">
      <c r="A44" s="280" t="s">
        <v>49</v>
      </c>
      <c r="B44" s="281"/>
      <c r="C44" s="276"/>
    </row>
    <row r="45" s="270" customFormat="1" ht="20.1" customHeight="1" spans="1:3">
      <c r="A45" s="280" t="s">
        <v>50</v>
      </c>
      <c r="B45" s="281"/>
      <c r="C45" s="276"/>
    </row>
    <row r="46" s="270" customFormat="1" ht="20.1" customHeight="1" spans="1:3">
      <c r="A46" s="280" t="s">
        <v>51</v>
      </c>
      <c r="B46" s="281">
        <v>174</v>
      </c>
      <c r="C46" s="276"/>
    </row>
    <row r="47" s="270" customFormat="1" ht="20.1" customHeight="1" spans="1:3">
      <c r="A47" s="280" t="s">
        <v>52</v>
      </c>
      <c r="B47" s="281"/>
      <c r="C47" s="276"/>
    </row>
    <row r="48" s="270" customFormat="1" ht="20.1" customHeight="1" spans="1:3">
      <c r="A48" s="280" t="s">
        <v>32</v>
      </c>
      <c r="B48" s="281"/>
      <c r="C48" s="276"/>
    </row>
    <row r="49" s="270" customFormat="1" ht="20.1" customHeight="1" spans="1:3">
      <c r="A49" s="282" t="s">
        <v>53</v>
      </c>
      <c r="B49" s="281"/>
      <c r="C49" s="276"/>
    </row>
    <row r="50" s="270" customFormat="1" ht="20.1" customHeight="1" spans="1:3">
      <c r="A50" s="284" t="s">
        <v>54</v>
      </c>
      <c r="B50" s="279">
        <f>SUM(B51:B60)</f>
        <v>768</v>
      </c>
      <c r="C50" s="276"/>
    </row>
    <row r="51" s="270" customFormat="1" ht="20.1" customHeight="1" spans="1:3">
      <c r="A51" s="282" t="s">
        <v>23</v>
      </c>
      <c r="B51" s="281">
        <v>207</v>
      </c>
      <c r="C51" s="276"/>
    </row>
    <row r="52" s="270" customFormat="1" ht="20.1" customHeight="1" spans="1:3">
      <c r="A52" s="276" t="s">
        <v>24</v>
      </c>
      <c r="B52" s="281">
        <v>105</v>
      </c>
      <c r="C52" s="276"/>
    </row>
    <row r="53" s="270" customFormat="1" ht="20.1" customHeight="1" spans="1:3">
      <c r="A53" s="280" t="s">
        <v>25</v>
      </c>
      <c r="B53" s="281"/>
      <c r="C53" s="276"/>
    </row>
    <row r="54" s="270" customFormat="1" ht="20.1" customHeight="1" spans="1:3">
      <c r="A54" s="280" t="s">
        <v>55</v>
      </c>
      <c r="B54" s="281"/>
      <c r="C54" s="276"/>
    </row>
    <row r="55" s="270" customFormat="1" ht="20.1" customHeight="1" spans="1:3">
      <c r="A55" s="280" t="s">
        <v>56</v>
      </c>
      <c r="B55" s="281">
        <v>456</v>
      </c>
      <c r="C55" s="276"/>
    </row>
    <row r="56" s="270" customFormat="1" ht="20.1" customHeight="1" spans="1:3">
      <c r="A56" s="282" t="s">
        <v>57</v>
      </c>
      <c r="B56" s="281"/>
      <c r="C56" s="276"/>
    </row>
    <row r="57" s="270" customFormat="1" ht="20.1" customHeight="1" spans="1:3">
      <c r="A57" s="282" t="s">
        <v>58</v>
      </c>
      <c r="B57" s="281"/>
      <c r="C57" s="276"/>
    </row>
    <row r="58" s="270" customFormat="1" ht="20.1" customHeight="1" spans="1:3">
      <c r="A58" s="282" t="s">
        <v>59</v>
      </c>
      <c r="B58" s="281"/>
      <c r="C58" s="276"/>
    </row>
    <row r="59" s="270" customFormat="1" ht="20.1" customHeight="1" spans="1:3">
      <c r="A59" s="280" t="s">
        <v>32</v>
      </c>
      <c r="B59" s="281"/>
      <c r="C59" s="276"/>
    </row>
    <row r="60" s="270" customFormat="1" ht="20.1" customHeight="1" spans="1:3">
      <c r="A60" s="282" t="s">
        <v>60</v>
      </c>
      <c r="B60" s="281"/>
      <c r="C60" s="276"/>
    </row>
    <row r="61" s="270" customFormat="1" ht="20.1" customHeight="1" spans="1:3">
      <c r="A61" s="285" t="s">
        <v>61</v>
      </c>
      <c r="B61" s="279">
        <f>SUM(B62:B71)</f>
        <v>2964</v>
      </c>
      <c r="C61" s="276"/>
    </row>
    <row r="62" s="270" customFormat="1" ht="20.1" customHeight="1" spans="1:3">
      <c r="A62" s="282" t="s">
        <v>23</v>
      </c>
      <c r="B62" s="281">
        <v>1552</v>
      </c>
      <c r="C62" s="276"/>
    </row>
    <row r="63" s="270" customFormat="1" ht="20.1" customHeight="1" spans="1:3">
      <c r="A63" s="276" t="s">
        <v>24</v>
      </c>
      <c r="B63" s="281">
        <v>821</v>
      </c>
      <c r="C63" s="276"/>
    </row>
    <row r="64" s="270" customFormat="1" ht="20.1" customHeight="1" spans="1:3">
      <c r="A64" s="276" t="s">
        <v>25</v>
      </c>
      <c r="B64" s="281"/>
      <c r="C64" s="276"/>
    </row>
    <row r="65" s="270" customFormat="1" ht="20.1" customHeight="1" spans="1:3">
      <c r="A65" s="276" t="s">
        <v>62</v>
      </c>
      <c r="B65" s="281"/>
      <c r="C65" s="276"/>
    </row>
    <row r="66" s="270" customFormat="1" ht="20.1" customHeight="1" spans="1:3">
      <c r="A66" s="276" t="s">
        <v>63</v>
      </c>
      <c r="B66" s="281"/>
      <c r="C66" s="276"/>
    </row>
    <row r="67" s="270" customFormat="1" ht="20.1" customHeight="1" spans="1:3">
      <c r="A67" s="276" t="s">
        <v>64</v>
      </c>
      <c r="B67" s="281"/>
      <c r="C67" s="276"/>
    </row>
    <row r="68" s="270" customFormat="1" ht="20.1" customHeight="1" spans="1:3">
      <c r="A68" s="280" t="s">
        <v>65</v>
      </c>
      <c r="B68" s="281"/>
      <c r="C68" s="276"/>
    </row>
    <row r="69" s="270" customFormat="1" ht="20.1" customHeight="1" spans="1:3">
      <c r="A69" s="282" t="s">
        <v>66</v>
      </c>
      <c r="B69" s="281">
        <v>286</v>
      </c>
      <c r="C69" s="276"/>
    </row>
    <row r="70" s="270" customFormat="1" ht="20.1" customHeight="1" spans="1:3">
      <c r="A70" s="282" t="s">
        <v>32</v>
      </c>
      <c r="B70" s="281">
        <v>305</v>
      </c>
      <c r="C70" s="276"/>
    </row>
    <row r="71" s="270" customFormat="1" ht="20.1" customHeight="1" spans="1:3">
      <c r="A71" s="282" t="s">
        <v>67</v>
      </c>
      <c r="B71" s="281"/>
      <c r="C71" s="276"/>
    </row>
    <row r="72" s="270" customFormat="1" ht="20.1" customHeight="1" spans="1:3">
      <c r="A72" s="280" t="s">
        <v>68</v>
      </c>
      <c r="B72" s="279">
        <f>SUM(B73:B83)</f>
        <v>0</v>
      </c>
      <c r="C72" s="276"/>
    </row>
    <row r="73" s="270" customFormat="1" ht="20.1" customHeight="1" spans="1:3">
      <c r="A73" s="280" t="s">
        <v>23</v>
      </c>
      <c r="B73" s="281"/>
      <c r="C73" s="276"/>
    </row>
    <row r="74" s="270" customFormat="1" ht="20.1" customHeight="1" spans="1:3">
      <c r="A74" s="280" t="s">
        <v>24</v>
      </c>
      <c r="B74" s="281"/>
      <c r="C74" s="276"/>
    </row>
    <row r="75" s="270" customFormat="1" ht="20.1" customHeight="1" spans="1:3">
      <c r="A75" s="282" t="s">
        <v>25</v>
      </c>
      <c r="B75" s="281"/>
      <c r="C75" s="276"/>
    </row>
    <row r="76" s="270" customFormat="1" ht="20.1" customHeight="1" spans="1:3">
      <c r="A76" s="282" t="s">
        <v>69</v>
      </c>
      <c r="B76" s="281"/>
      <c r="C76" s="276"/>
    </row>
    <row r="77" s="270" customFormat="1" ht="20.1" customHeight="1" spans="1:3">
      <c r="A77" s="282" t="s">
        <v>70</v>
      </c>
      <c r="B77" s="281"/>
      <c r="C77" s="276"/>
    </row>
    <row r="78" s="270" customFormat="1" ht="20.1" customHeight="1" spans="1:3">
      <c r="A78" s="276" t="s">
        <v>71</v>
      </c>
      <c r="B78" s="281"/>
      <c r="C78" s="276"/>
    </row>
    <row r="79" s="270" customFormat="1" ht="20.1" customHeight="1" spans="1:3">
      <c r="A79" s="280" t="s">
        <v>72</v>
      </c>
      <c r="B79" s="281"/>
      <c r="C79" s="276"/>
    </row>
    <row r="80" s="270" customFormat="1" ht="20.1" customHeight="1" spans="1:3">
      <c r="A80" s="280" t="s">
        <v>73</v>
      </c>
      <c r="B80" s="281"/>
      <c r="C80" s="276"/>
    </row>
    <row r="81" s="270" customFormat="1" ht="20.1" customHeight="1" spans="1:3">
      <c r="A81" s="280" t="s">
        <v>65</v>
      </c>
      <c r="B81" s="281"/>
      <c r="C81" s="276"/>
    </row>
    <row r="82" s="270" customFormat="1" ht="20.1" customHeight="1" spans="1:3">
      <c r="A82" s="282" t="s">
        <v>32</v>
      </c>
      <c r="B82" s="281"/>
      <c r="C82" s="276"/>
    </row>
    <row r="83" s="270" customFormat="1" ht="20.1" customHeight="1" spans="1:3">
      <c r="A83" s="282" t="s">
        <v>74</v>
      </c>
      <c r="B83" s="281"/>
      <c r="C83" s="276"/>
    </row>
    <row r="84" s="270" customFormat="1" ht="20.1" customHeight="1" spans="1:3">
      <c r="A84" s="284" t="s">
        <v>75</v>
      </c>
      <c r="B84" s="279">
        <f>SUM(B85:B92)</f>
        <v>468</v>
      </c>
      <c r="C84" s="276"/>
    </row>
    <row r="85" s="270" customFormat="1" ht="20.1" customHeight="1" spans="1:3">
      <c r="A85" s="280" t="s">
        <v>23</v>
      </c>
      <c r="B85" s="281">
        <v>211</v>
      </c>
      <c r="C85" s="276"/>
    </row>
    <row r="86" s="270" customFormat="1" ht="20.1" customHeight="1" spans="1:3">
      <c r="A86" s="280" t="s">
        <v>24</v>
      </c>
      <c r="B86" s="281">
        <v>67</v>
      </c>
      <c r="C86" s="276"/>
    </row>
    <row r="87" s="270" customFormat="1" ht="20.1" customHeight="1" spans="1:3">
      <c r="A87" s="280" t="s">
        <v>25</v>
      </c>
      <c r="B87" s="281"/>
      <c r="C87" s="276"/>
    </row>
    <row r="88" s="270" customFormat="1" ht="20.1" customHeight="1" spans="1:3">
      <c r="A88" s="286" t="s">
        <v>76</v>
      </c>
      <c r="B88" s="281">
        <v>190</v>
      </c>
      <c r="C88" s="276"/>
    </row>
    <row r="89" s="270" customFormat="1" ht="20.1" customHeight="1" spans="1:3">
      <c r="A89" s="282" t="s">
        <v>77</v>
      </c>
      <c r="B89" s="281"/>
      <c r="C89" s="276"/>
    </row>
    <row r="90" s="270" customFormat="1" ht="20.1" customHeight="1" spans="1:3">
      <c r="A90" s="282" t="s">
        <v>65</v>
      </c>
      <c r="B90" s="281"/>
      <c r="C90" s="276"/>
    </row>
    <row r="91" s="270" customFormat="1" ht="20.1" customHeight="1" spans="1:3">
      <c r="A91" s="282" t="s">
        <v>32</v>
      </c>
      <c r="B91" s="281"/>
      <c r="C91" s="276"/>
    </row>
    <row r="92" s="270" customFormat="1" ht="20.1" customHeight="1" spans="1:3">
      <c r="A92" s="276" t="s">
        <v>78</v>
      </c>
      <c r="B92" s="281"/>
      <c r="C92" s="276"/>
    </row>
    <row r="93" s="270" customFormat="1" ht="20.1" customHeight="1" spans="1:3">
      <c r="A93" s="280" t="s">
        <v>79</v>
      </c>
      <c r="B93" s="279">
        <f>SUM(B94:B105)</f>
        <v>0</v>
      </c>
      <c r="C93" s="276"/>
    </row>
    <row r="94" s="270" customFormat="1" ht="20.1" customHeight="1" spans="1:3">
      <c r="A94" s="280" t="s">
        <v>23</v>
      </c>
      <c r="B94" s="281"/>
      <c r="C94" s="276"/>
    </row>
    <row r="95" s="270" customFormat="1" ht="20.1" customHeight="1" spans="1:3">
      <c r="A95" s="282" t="s">
        <v>24</v>
      </c>
      <c r="B95" s="281"/>
      <c r="C95" s="276"/>
    </row>
    <row r="96" s="270" customFormat="1" ht="20.1" customHeight="1" spans="1:3">
      <c r="A96" s="282" t="s">
        <v>25</v>
      </c>
      <c r="B96" s="281"/>
      <c r="C96" s="276"/>
    </row>
    <row r="97" s="270" customFormat="1" ht="20.1" customHeight="1" spans="1:3">
      <c r="A97" s="280" t="s">
        <v>80</v>
      </c>
      <c r="B97" s="281"/>
      <c r="C97" s="276"/>
    </row>
    <row r="98" s="270" customFormat="1" ht="20.1" customHeight="1" spans="1:3">
      <c r="A98" s="280" t="s">
        <v>81</v>
      </c>
      <c r="B98" s="281"/>
      <c r="C98" s="276"/>
    </row>
    <row r="99" s="270" customFormat="1" ht="20.1" customHeight="1" spans="1:3">
      <c r="A99" s="280" t="s">
        <v>65</v>
      </c>
      <c r="B99" s="281"/>
      <c r="C99" s="276"/>
    </row>
    <row r="100" s="270" customFormat="1" ht="20.1" customHeight="1" spans="1:3">
      <c r="A100" s="280" t="s">
        <v>82</v>
      </c>
      <c r="B100" s="281"/>
      <c r="C100" s="276"/>
    </row>
    <row r="101" s="270" customFormat="1" ht="20.1" customHeight="1" spans="1:3">
      <c r="A101" s="280" t="s">
        <v>83</v>
      </c>
      <c r="B101" s="281"/>
      <c r="C101" s="276"/>
    </row>
    <row r="102" s="270" customFormat="1" ht="20.1" customHeight="1" spans="1:3">
      <c r="A102" s="280" t="s">
        <v>84</v>
      </c>
      <c r="B102" s="281"/>
      <c r="C102" s="276"/>
    </row>
    <row r="103" s="270" customFormat="1" ht="20.1" customHeight="1" spans="1:3">
      <c r="A103" s="280" t="s">
        <v>85</v>
      </c>
      <c r="B103" s="281"/>
      <c r="C103" s="276"/>
    </row>
    <row r="104" s="270" customFormat="1" ht="20.1" customHeight="1" spans="1:3">
      <c r="A104" s="282" t="s">
        <v>32</v>
      </c>
      <c r="B104" s="281"/>
      <c r="C104" s="276"/>
    </row>
    <row r="105" s="270" customFormat="1" ht="20.1" customHeight="1" spans="1:3">
      <c r="A105" s="282" t="s">
        <v>86</v>
      </c>
      <c r="B105" s="281"/>
      <c r="C105" s="276"/>
    </row>
    <row r="106" s="270" customFormat="1" ht="20.1" customHeight="1" spans="1:3">
      <c r="A106" s="284" t="s">
        <v>87</v>
      </c>
      <c r="B106" s="279">
        <f>SUM(B107:B115)</f>
        <v>1480</v>
      </c>
      <c r="C106" s="276"/>
    </row>
    <row r="107" s="270" customFormat="1" ht="20.1" customHeight="1" spans="1:3">
      <c r="A107" s="282" t="s">
        <v>23</v>
      </c>
      <c r="B107" s="281">
        <v>1072</v>
      </c>
      <c r="C107" s="276"/>
    </row>
    <row r="108" s="270" customFormat="1" ht="20.1" customHeight="1" spans="1:3">
      <c r="A108" s="280" t="s">
        <v>24</v>
      </c>
      <c r="B108" s="281">
        <v>408</v>
      </c>
      <c r="C108" s="276"/>
    </row>
    <row r="109" s="270" customFormat="1" ht="20.1" customHeight="1" spans="1:3">
      <c r="A109" s="280" t="s">
        <v>25</v>
      </c>
      <c r="B109" s="281"/>
      <c r="C109" s="276"/>
    </row>
    <row r="110" s="270" customFormat="1" ht="20.1" customHeight="1" spans="1:3">
      <c r="A110" s="280" t="s">
        <v>88</v>
      </c>
      <c r="B110" s="281"/>
      <c r="C110" s="276"/>
    </row>
    <row r="111" s="270" customFormat="1" ht="20.1" customHeight="1" spans="1:3">
      <c r="A111" s="282" t="s">
        <v>89</v>
      </c>
      <c r="B111" s="281"/>
      <c r="C111" s="276"/>
    </row>
    <row r="112" s="270" customFormat="1" ht="20.1" customHeight="1" spans="1:3">
      <c r="A112" s="282" t="s">
        <v>90</v>
      </c>
      <c r="B112" s="281"/>
      <c r="C112" s="276"/>
    </row>
    <row r="113" s="270" customFormat="1" ht="20.1" customHeight="1" spans="1:3">
      <c r="A113" s="280" t="s">
        <v>91</v>
      </c>
      <c r="B113" s="281"/>
      <c r="C113" s="276"/>
    </row>
    <row r="114" s="270" customFormat="1" ht="20.1" customHeight="1" spans="1:3">
      <c r="A114" s="286" t="s">
        <v>32</v>
      </c>
      <c r="B114" s="281"/>
      <c r="C114" s="276"/>
    </row>
    <row r="115" s="270" customFormat="1" ht="20.1" customHeight="1" spans="1:3">
      <c r="A115" s="282" t="s">
        <v>92</v>
      </c>
      <c r="B115" s="281"/>
      <c r="C115" s="276"/>
    </row>
    <row r="116" s="270" customFormat="1" ht="20.1" customHeight="1" spans="1:3">
      <c r="A116" s="287" t="s">
        <v>93</v>
      </c>
      <c r="B116" s="279">
        <f>SUM(B117:B124)</f>
        <v>2734</v>
      </c>
      <c r="C116" s="276"/>
    </row>
    <row r="117" s="270" customFormat="1" ht="20.1" customHeight="1" spans="1:3">
      <c r="A117" s="280" t="s">
        <v>23</v>
      </c>
      <c r="B117" s="281">
        <v>1007</v>
      </c>
      <c r="C117" s="276"/>
    </row>
    <row r="118" s="270" customFormat="1" ht="20.1" customHeight="1" spans="1:3">
      <c r="A118" s="280" t="s">
        <v>24</v>
      </c>
      <c r="B118" s="281">
        <v>885</v>
      </c>
      <c r="C118" s="276"/>
    </row>
    <row r="119" s="270" customFormat="1" ht="20.1" customHeight="1" spans="1:3">
      <c r="A119" s="280" t="s">
        <v>25</v>
      </c>
      <c r="B119" s="281"/>
      <c r="C119" s="276"/>
    </row>
    <row r="120" s="270" customFormat="1" ht="20.1" customHeight="1" spans="1:3">
      <c r="A120" s="282" t="s">
        <v>94</v>
      </c>
      <c r="B120" s="281">
        <v>445</v>
      </c>
      <c r="C120" s="276"/>
    </row>
    <row r="121" s="270" customFormat="1" ht="20.1" customHeight="1" spans="1:3">
      <c r="A121" s="282" t="s">
        <v>95</v>
      </c>
      <c r="B121" s="281">
        <v>200</v>
      </c>
      <c r="C121" s="276"/>
    </row>
    <row r="122" s="270" customFormat="1" ht="20.1" customHeight="1" spans="1:3">
      <c r="A122" s="282" t="s">
        <v>96</v>
      </c>
      <c r="B122" s="281">
        <v>197</v>
      </c>
      <c r="C122" s="276"/>
    </row>
    <row r="123" s="270" customFormat="1" ht="20.1" customHeight="1" spans="1:3">
      <c r="A123" s="280" t="s">
        <v>32</v>
      </c>
      <c r="B123" s="281"/>
      <c r="C123" s="276"/>
    </row>
    <row r="124" s="270" customFormat="1" ht="20.1" customHeight="1" spans="1:3">
      <c r="A124" s="280" t="s">
        <v>97</v>
      </c>
      <c r="B124" s="281"/>
      <c r="C124" s="276"/>
    </row>
    <row r="125" s="270" customFormat="1" ht="20.1" customHeight="1" spans="1:3">
      <c r="A125" s="288" t="s">
        <v>98</v>
      </c>
      <c r="B125" s="279">
        <f>SUM(B126:B135)</f>
        <v>1461</v>
      </c>
      <c r="C125" s="276"/>
    </row>
    <row r="126" s="270" customFormat="1" ht="20.1" customHeight="1" spans="1:3">
      <c r="A126" s="280" t="s">
        <v>23</v>
      </c>
      <c r="B126" s="281">
        <v>362</v>
      </c>
      <c r="C126" s="276"/>
    </row>
    <row r="127" s="270" customFormat="1" ht="20.1" customHeight="1" spans="1:3">
      <c r="A127" s="280" t="s">
        <v>24</v>
      </c>
      <c r="B127" s="281">
        <v>389</v>
      </c>
      <c r="C127" s="276"/>
    </row>
    <row r="128" s="270" customFormat="1" ht="20.1" customHeight="1" spans="1:3">
      <c r="A128" s="280" t="s">
        <v>25</v>
      </c>
      <c r="B128" s="281"/>
      <c r="C128" s="276"/>
    </row>
    <row r="129" s="270" customFormat="1" ht="20.1" customHeight="1" spans="1:3">
      <c r="A129" s="282" t="s">
        <v>99</v>
      </c>
      <c r="B129" s="281"/>
      <c r="C129" s="276"/>
    </row>
    <row r="130" s="270" customFormat="1" ht="20.1" customHeight="1" spans="1:3">
      <c r="A130" s="282" t="s">
        <v>100</v>
      </c>
      <c r="B130" s="281"/>
      <c r="C130" s="276"/>
    </row>
    <row r="131" s="270" customFormat="1" ht="20.1" customHeight="1" spans="1:3">
      <c r="A131" s="282" t="s">
        <v>101</v>
      </c>
      <c r="B131" s="281"/>
      <c r="C131" s="276"/>
    </row>
    <row r="132" s="270" customFormat="1" ht="20.1" customHeight="1" spans="1:3">
      <c r="A132" s="280" t="s">
        <v>102</v>
      </c>
      <c r="B132" s="281"/>
      <c r="C132" s="276"/>
    </row>
    <row r="133" s="270" customFormat="1" ht="20.1" customHeight="1" spans="1:3">
      <c r="A133" s="280" t="s">
        <v>103</v>
      </c>
      <c r="B133" s="281">
        <v>10</v>
      </c>
      <c r="C133" s="276"/>
    </row>
    <row r="134" s="270" customFormat="1" ht="20.1" customHeight="1" spans="1:3">
      <c r="A134" s="280" t="s">
        <v>32</v>
      </c>
      <c r="B134" s="281"/>
      <c r="C134" s="276"/>
    </row>
    <row r="135" s="270" customFormat="1" ht="20.1" customHeight="1" spans="1:3">
      <c r="A135" s="282" t="s">
        <v>104</v>
      </c>
      <c r="B135" s="281">
        <v>700</v>
      </c>
      <c r="C135" s="276" t="s">
        <v>105</v>
      </c>
    </row>
    <row r="136" s="270" customFormat="1" ht="20.1" customHeight="1" spans="1:3">
      <c r="A136" s="282" t="s">
        <v>106</v>
      </c>
      <c r="B136" s="279">
        <f>SUM(B137:B148)</f>
        <v>0</v>
      </c>
      <c r="C136" s="276"/>
    </row>
    <row r="137" s="270" customFormat="1" ht="20.1" customHeight="1" spans="1:3">
      <c r="A137" s="282" t="s">
        <v>23</v>
      </c>
      <c r="B137" s="281"/>
      <c r="C137" s="276"/>
    </row>
    <row r="138" s="270" customFormat="1" ht="20.1" customHeight="1" spans="1:3">
      <c r="A138" s="276" t="s">
        <v>24</v>
      </c>
      <c r="B138" s="281"/>
      <c r="C138" s="276"/>
    </row>
    <row r="139" s="270" customFormat="1" ht="20.1" customHeight="1" spans="1:3">
      <c r="A139" s="280" t="s">
        <v>25</v>
      </c>
      <c r="B139" s="281"/>
      <c r="C139" s="276"/>
    </row>
    <row r="140" s="270" customFormat="1" ht="20.1" customHeight="1" spans="1:3">
      <c r="A140" s="280" t="s">
        <v>107</v>
      </c>
      <c r="B140" s="281"/>
      <c r="C140" s="276"/>
    </row>
    <row r="141" s="270" customFormat="1" ht="20.1" customHeight="1" spans="1:3">
      <c r="A141" s="280" t="s">
        <v>108</v>
      </c>
      <c r="B141" s="281"/>
      <c r="C141" s="276"/>
    </row>
    <row r="142" s="270" customFormat="1" ht="20.1" customHeight="1" spans="1:3">
      <c r="A142" s="286" t="s">
        <v>109</v>
      </c>
      <c r="B142" s="281"/>
      <c r="C142" s="276"/>
    </row>
    <row r="143" s="270" customFormat="1" ht="20.1" customHeight="1" spans="1:3">
      <c r="A143" s="282" t="s">
        <v>110</v>
      </c>
      <c r="B143" s="281"/>
      <c r="C143" s="276"/>
    </row>
    <row r="144" s="270" customFormat="1" ht="20.1" customHeight="1" spans="1:3">
      <c r="A144" s="280" t="s">
        <v>111</v>
      </c>
      <c r="B144" s="281"/>
      <c r="C144" s="276"/>
    </row>
    <row r="145" s="270" customFormat="1" ht="20.1" customHeight="1" spans="1:3">
      <c r="A145" s="280" t="s">
        <v>112</v>
      </c>
      <c r="B145" s="281"/>
      <c r="C145" s="276"/>
    </row>
    <row r="146" s="270" customFormat="1" ht="20.1" customHeight="1" spans="1:3">
      <c r="A146" s="280" t="s">
        <v>113</v>
      </c>
      <c r="B146" s="281"/>
      <c r="C146" s="276"/>
    </row>
    <row r="147" s="270" customFormat="1" ht="20.1" customHeight="1" spans="1:3">
      <c r="A147" s="280" t="s">
        <v>32</v>
      </c>
      <c r="B147" s="281"/>
      <c r="C147" s="276"/>
    </row>
    <row r="148" s="270" customFormat="1" ht="20.1" customHeight="1" spans="1:3">
      <c r="A148" s="280" t="s">
        <v>114</v>
      </c>
      <c r="B148" s="281"/>
      <c r="C148" s="276"/>
    </row>
    <row r="149" s="270" customFormat="1" ht="20.1" customHeight="1" spans="1:3">
      <c r="A149" s="280" t="s">
        <v>115</v>
      </c>
      <c r="B149" s="279">
        <f>SUM(B150:B155)</f>
        <v>0</v>
      </c>
      <c r="C149" s="276"/>
    </row>
    <row r="150" s="270" customFormat="1" ht="20.1" customHeight="1" spans="1:3">
      <c r="A150" s="280" t="s">
        <v>23</v>
      </c>
      <c r="B150" s="281"/>
      <c r="C150" s="276"/>
    </row>
    <row r="151" s="270" customFormat="1" ht="20.1" customHeight="1" spans="1:3">
      <c r="A151" s="280" t="s">
        <v>24</v>
      </c>
      <c r="B151" s="281"/>
      <c r="C151" s="276"/>
    </row>
    <row r="152" s="270" customFormat="1" ht="20.1" customHeight="1" spans="1:3">
      <c r="A152" s="282" t="s">
        <v>25</v>
      </c>
      <c r="B152" s="281"/>
      <c r="C152" s="276"/>
    </row>
    <row r="153" s="270" customFormat="1" ht="20.1" customHeight="1" spans="1:3">
      <c r="A153" s="282" t="s">
        <v>116</v>
      </c>
      <c r="B153" s="281"/>
      <c r="C153" s="276"/>
    </row>
    <row r="154" s="270" customFormat="1" ht="20.1" customHeight="1" spans="1:3">
      <c r="A154" s="282" t="s">
        <v>32</v>
      </c>
      <c r="B154" s="281"/>
      <c r="C154" s="276"/>
    </row>
    <row r="155" s="270" customFormat="1" ht="20.1" customHeight="1" spans="1:3">
      <c r="A155" s="276" t="s">
        <v>117</v>
      </c>
      <c r="B155" s="281"/>
      <c r="C155" s="276"/>
    </row>
    <row r="156" s="270" customFormat="1" ht="20.1" customHeight="1" spans="1:3">
      <c r="A156" s="280" t="s">
        <v>118</v>
      </c>
      <c r="B156" s="279">
        <f>SUM(B157:B163)</f>
        <v>0</v>
      </c>
      <c r="C156" s="276"/>
    </row>
    <row r="157" s="270" customFormat="1" ht="20.1" customHeight="1" spans="1:3">
      <c r="A157" s="280" t="s">
        <v>23</v>
      </c>
      <c r="B157" s="281"/>
      <c r="C157" s="276"/>
    </row>
    <row r="158" s="270" customFormat="1" ht="20.1" customHeight="1" spans="1:3">
      <c r="A158" s="282" t="s">
        <v>24</v>
      </c>
      <c r="B158" s="281"/>
      <c r="C158" s="276"/>
    </row>
    <row r="159" s="270" customFormat="1" ht="20.1" customHeight="1" spans="1:3">
      <c r="A159" s="282" t="s">
        <v>25</v>
      </c>
      <c r="B159" s="281"/>
      <c r="C159" s="276"/>
    </row>
    <row r="160" s="270" customFormat="1" ht="20.1" customHeight="1" spans="1:3">
      <c r="A160" s="282" t="s">
        <v>119</v>
      </c>
      <c r="B160" s="281"/>
      <c r="C160" s="276"/>
    </row>
    <row r="161" s="270" customFormat="1" ht="20.1" customHeight="1" spans="1:3">
      <c r="A161" s="276" t="s">
        <v>120</v>
      </c>
      <c r="B161" s="281"/>
      <c r="C161" s="276"/>
    </row>
    <row r="162" s="270" customFormat="1" ht="20.1" customHeight="1" spans="1:3">
      <c r="A162" s="280" t="s">
        <v>32</v>
      </c>
      <c r="B162" s="281"/>
      <c r="C162" s="276"/>
    </row>
    <row r="163" s="270" customFormat="1" ht="20.1" customHeight="1" spans="1:3">
      <c r="A163" s="280" t="s">
        <v>121</v>
      </c>
      <c r="B163" s="281"/>
      <c r="C163" s="276"/>
    </row>
    <row r="164" s="270" customFormat="1" ht="20.1" customHeight="1" spans="1:3">
      <c r="A164" s="284" t="s">
        <v>122</v>
      </c>
      <c r="B164" s="279">
        <f>SUM(B165:B169)</f>
        <v>291</v>
      </c>
      <c r="C164" s="276"/>
    </row>
    <row r="165" s="270" customFormat="1" ht="20.1" customHeight="1" spans="1:3">
      <c r="A165" s="282" t="s">
        <v>23</v>
      </c>
      <c r="B165" s="281"/>
      <c r="C165" s="276"/>
    </row>
    <row r="166" s="270" customFormat="1" ht="20.1" customHeight="1" spans="1:3">
      <c r="A166" s="282" t="s">
        <v>24</v>
      </c>
      <c r="B166" s="281">
        <v>146</v>
      </c>
      <c r="C166" s="276"/>
    </row>
    <row r="167" s="270" customFormat="1" ht="20.1" customHeight="1" spans="1:3">
      <c r="A167" s="280" t="s">
        <v>25</v>
      </c>
      <c r="B167" s="281"/>
      <c r="C167" s="276"/>
    </row>
    <row r="168" s="270" customFormat="1" ht="20.1" customHeight="1" spans="1:3">
      <c r="A168" s="283" t="s">
        <v>123</v>
      </c>
      <c r="B168" s="281"/>
      <c r="C168" s="276"/>
    </row>
    <row r="169" s="270" customFormat="1" ht="20.1" customHeight="1" spans="1:3">
      <c r="A169" s="280" t="s">
        <v>124</v>
      </c>
      <c r="B169" s="281">
        <v>145</v>
      </c>
      <c r="C169" s="276"/>
    </row>
    <row r="170" s="270" customFormat="1" ht="20.1" customHeight="1" spans="1:3">
      <c r="A170" s="282" t="s">
        <v>125</v>
      </c>
      <c r="B170" s="279">
        <f>SUM(B171:B176)</f>
        <v>0</v>
      </c>
      <c r="C170" s="276"/>
    </row>
    <row r="171" s="270" customFormat="1" ht="20.1" customHeight="1" spans="1:3">
      <c r="A171" s="282" t="s">
        <v>23</v>
      </c>
      <c r="B171" s="281"/>
      <c r="C171" s="276"/>
    </row>
    <row r="172" s="270" customFormat="1" ht="20.1" customHeight="1" spans="1:3">
      <c r="A172" s="282" t="s">
        <v>24</v>
      </c>
      <c r="B172" s="281"/>
      <c r="C172" s="276"/>
    </row>
    <row r="173" s="270" customFormat="1" ht="20.1" customHeight="1" spans="1:3">
      <c r="A173" s="276" t="s">
        <v>25</v>
      </c>
      <c r="B173" s="281"/>
      <c r="C173" s="276"/>
    </row>
    <row r="174" s="270" customFormat="1" ht="20.1" customHeight="1" spans="1:3">
      <c r="A174" s="280" t="s">
        <v>37</v>
      </c>
      <c r="B174" s="275"/>
      <c r="C174" s="276"/>
    </row>
    <row r="175" s="270" customFormat="1" ht="20.1" customHeight="1" spans="1:3">
      <c r="A175" s="280" t="s">
        <v>32</v>
      </c>
      <c r="B175" s="281"/>
      <c r="C175" s="276"/>
    </row>
    <row r="176" s="270" customFormat="1" ht="20.1" customHeight="1" spans="1:3">
      <c r="A176" s="280" t="s">
        <v>126</v>
      </c>
      <c r="B176" s="281"/>
      <c r="C176" s="276"/>
    </row>
    <row r="177" s="270" customFormat="1" ht="20.1" customHeight="1" spans="1:3">
      <c r="A177" s="284" t="s">
        <v>127</v>
      </c>
      <c r="B177" s="279">
        <f>SUM(B178:B183)</f>
        <v>127</v>
      </c>
      <c r="C177" s="276"/>
    </row>
    <row r="178" s="270" customFormat="1" ht="20.1" customHeight="1" spans="1:3">
      <c r="A178" s="282" t="s">
        <v>23</v>
      </c>
      <c r="B178" s="281">
        <v>26</v>
      </c>
      <c r="C178" s="276"/>
    </row>
    <row r="179" s="270" customFormat="1" ht="20.1" customHeight="1" spans="1:3">
      <c r="A179" s="282" t="s">
        <v>24</v>
      </c>
      <c r="B179" s="281">
        <v>51</v>
      </c>
      <c r="C179" s="276"/>
    </row>
    <row r="180" s="270" customFormat="1" ht="20.1" customHeight="1" spans="1:3">
      <c r="A180" s="280" t="s">
        <v>25</v>
      </c>
      <c r="B180" s="281"/>
      <c r="C180" s="276"/>
    </row>
    <row r="181" s="270" customFormat="1" ht="20.1" customHeight="1" spans="1:3">
      <c r="A181" s="280" t="s">
        <v>128</v>
      </c>
      <c r="B181" s="281">
        <v>50</v>
      </c>
      <c r="C181" s="276"/>
    </row>
    <row r="182" s="270" customFormat="1" ht="20.1" customHeight="1" spans="1:3">
      <c r="A182" s="282" t="s">
        <v>32</v>
      </c>
      <c r="B182" s="281"/>
      <c r="C182" s="276"/>
    </row>
    <row r="183" s="270" customFormat="1" ht="20.1" customHeight="1" spans="1:3">
      <c r="A183" s="282" t="s">
        <v>129</v>
      </c>
      <c r="B183" s="281"/>
      <c r="C183" s="276"/>
    </row>
    <row r="184" s="270" customFormat="1" ht="20.1" customHeight="1" spans="1:3">
      <c r="A184" s="284" t="s">
        <v>130</v>
      </c>
      <c r="B184" s="279">
        <f>SUM(B185:B190)</f>
        <v>3635</v>
      </c>
      <c r="C184" s="276" t="s">
        <v>131</v>
      </c>
    </row>
    <row r="185" s="270" customFormat="1" ht="20.1" customHeight="1" spans="1:3">
      <c r="A185" s="282" t="s">
        <v>23</v>
      </c>
      <c r="B185" s="281">
        <v>1221</v>
      </c>
      <c r="C185" s="276"/>
    </row>
    <row r="186" s="270" customFormat="1" ht="20.1" customHeight="1" spans="1:3">
      <c r="A186" s="280" t="s">
        <v>24</v>
      </c>
      <c r="B186" s="281">
        <v>2414</v>
      </c>
      <c r="C186" s="276"/>
    </row>
    <row r="187" s="270" customFormat="1" ht="20.1" customHeight="1" spans="1:3">
      <c r="A187" s="280" t="s">
        <v>25</v>
      </c>
      <c r="B187" s="281"/>
      <c r="C187" s="276"/>
    </row>
    <row r="188" s="270" customFormat="1" ht="20.1" customHeight="1" spans="1:3">
      <c r="A188" s="280" t="s">
        <v>132</v>
      </c>
      <c r="B188" s="281"/>
      <c r="C188" s="276"/>
    </row>
    <row r="189" s="270" customFormat="1" ht="20.1" customHeight="1" spans="1:3">
      <c r="A189" s="282" t="s">
        <v>32</v>
      </c>
      <c r="B189" s="281"/>
      <c r="C189" s="276"/>
    </row>
    <row r="190" s="270" customFormat="1" ht="20.1" customHeight="1" spans="1:3">
      <c r="A190" s="282" t="s">
        <v>133</v>
      </c>
      <c r="B190" s="281"/>
      <c r="C190" s="276"/>
    </row>
    <row r="191" s="270" customFormat="1" ht="20.1" customHeight="1" spans="1:3">
      <c r="A191" s="284" t="s">
        <v>134</v>
      </c>
      <c r="B191" s="279">
        <f>SUM(B192:B197)</f>
        <v>1996</v>
      </c>
      <c r="C191" s="276"/>
    </row>
    <row r="192" s="270" customFormat="1" ht="20.1" customHeight="1" spans="1:3">
      <c r="A192" s="280" t="s">
        <v>23</v>
      </c>
      <c r="B192" s="281">
        <v>347</v>
      </c>
      <c r="C192" s="276"/>
    </row>
    <row r="193" s="270" customFormat="1" ht="20.1" customHeight="1" spans="1:3">
      <c r="A193" s="280" t="s">
        <v>24</v>
      </c>
      <c r="B193" s="281">
        <v>359</v>
      </c>
      <c r="C193" s="276"/>
    </row>
    <row r="194" s="270" customFormat="1" ht="20.1" customHeight="1" spans="1:3">
      <c r="A194" s="280" t="s">
        <v>25</v>
      </c>
      <c r="B194" s="281"/>
      <c r="C194" s="276"/>
    </row>
    <row r="195" s="270" customFormat="1" ht="20.1" customHeight="1" spans="1:3">
      <c r="A195" s="280" t="s">
        <v>135</v>
      </c>
      <c r="B195" s="281"/>
      <c r="C195" s="276"/>
    </row>
    <row r="196" s="270" customFormat="1" ht="20.1" customHeight="1" spans="1:3">
      <c r="A196" s="280" t="s">
        <v>32</v>
      </c>
      <c r="B196" s="281"/>
      <c r="C196" s="276"/>
    </row>
    <row r="197" s="270" customFormat="1" ht="20.1" customHeight="1" spans="1:3">
      <c r="A197" s="282" t="s">
        <v>136</v>
      </c>
      <c r="B197" s="281">
        <v>1290</v>
      </c>
      <c r="C197" s="276"/>
    </row>
    <row r="198" s="270" customFormat="1" ht="20.1" customHeight="1" spans="1:3">
      <c r="A198" s="284" t="s">
        <v>137</v>
      </c>
      <c r="B198" s="279">
        <f>SUM(B199:B204)</f>
        <v>465</v>
      </c>
      <c r="C198" s="276"/>
    </row>
    <row r="199" s="270" customFormat="1" ht="20.1" customHeight="1" spans="1:3">
      <c r="A199" s="276" t="s">
        <v>23</v>
      </c>
      <c r="B199" s="281">
        <v>181</v>
      </c>
      <c r="C199" s="276"/>
    </row>
    <row r="200" s="270" customFormat="1" ht="20.1" customHeight="1" spans="1:3">
      <c r="A200" s="280" t="s">
        <v>24</v>
      </c>
      <c r="B200" s="281">
        <v>284</v>
      </c>
      <c r="C200" s="276"/>
    </row>
    <row r="201" s="270" customFormat="1" ht="20.1" customHeight="1" spans="1:3">
      <c r="A201" s="280" t="s">
        <v>25</v>
      </c>
      <c r="B201" s="281"/>
      <c r="C201" s="276"/>
    </row>
    <row r="202" s="270" customFormat="1" ht="20.1" customHeight="1" spans="1:3">
      <c r="A202" s="280" t="s">
        <v>138</v>
      </c>
      <c r="B202" s="281"/>
      <c r="C202" s="276"/>
    </row>
    <row r="203" s="270" customFormat="1" ht="20.1" customHeight="1" spans="1:3">
      <c r="A203" s="280" t="s">
        <v>32</v>
      </c>
      <c r="B203" s="281"/>
      <c r="C203" s="276"/>
    </row>
    <row r="204" s="270" customFormat="1" ht="20.1" customHeight="1" spans="1:3">
      <c r="A204" s="282" t="s">
        <v>139</v>
      </c>
      <c r="B204" s="281"/>
      <c r="C204" s="276"/>
    </row>
    <row r="205" s="270" customFormat="1" ht="20.1" customHeight="1" spans="1:3">
      <c r="A205" s="284" t="s">
        <v>140</v>
      </c>
      <c r="B205" s="279">
        <f>SUM(B206:B212)</f>
        <v>390</v>
      </c>
      <c r="C205" s="276"/>
    </row>
    <row r="206" s="270" customFormat="1" ht="20.1" customHeight="1" spans="1:3">
      <c r="A206" s="282" t="s">
        <v>23</v>
      </c>
      <c r="B206" s="281">
        <v>194</v>
      </c>
      <c r="C206" s="276"/>
    </row>
    <row r="207" s="270" customFormat="1" ht="20.1" customHeight="1" spans="1:3">
      <c r="A207" s="280" t="s">
        <v>24</v>
      </c>
      <c r="B207" s="281">
        <v>196</v>
      </c>
      <c r="C207" s="276"/>
    </row>
    <row r="208" s="270" customFormat="1" ht="20.1" customHeight="1" spans="1:3">
      <c r="A208" s="280" t="s">
        <v>25</v>
      </c>
      <c r="B208" s="281"/>
      <c r="C208" s="276"/>
    </row>
    <row r="209" s="270" customFormat="1" ht="20.1" customHeight="1" spans="1:3">
      <c r="A209" s="280" t="s">
        <v>141</v>
      </c>
      <c r="B209" s="281"/>
      <c r="C209" s="276"/>
    </row>
    <row r="210" s="270" customFormat="1" ht="20.1" customHeight="1" spans="1:3">
      <c r="A210" s="280" t="s">
        <v>142</v>
      </c>
      <c r="B210" s="281"/>
      <c r="C210" s="276"/>
    </row>
    <row r="211" s="270" customFormat="1" ht="20.1" customHeight="1" spans="1:3">
      <c r="A211" s="280" t="s">
        <v>32</v>
      </c>
      <c r="B211" s="275"/>
      <c r="C211" s="289"/>
    </row>
    <row r="212" s="270" customFormat="1" ht="20.1" customHeight="1" spans="1:3">
      <c r="A212" s="282" t="s">
        <v>143</v>
      </c>
      <c r="B212" s="275"/>
      <c r="C212" s="289"/>
    </row>
    <row r="213" s="270" customFormat="1" ht="20.1" customHeight="1" spans="1:3">
      <c r="A213" s="282" t="s">
        <v>144</v>
      </c>
      <c r="B213" s="290">
        <f>SUM(B214:B218)</f>
        <v>0</v>
      </c>
      <c r="C213" s="289"/>
    </row>
    <row r="214" s="270" customFormat="1" ht="20.1" customHeight="1" spans="1:3">
      <c r="A214" s="282" t="s">
        <v>23</v>
      </c>
      <c r="B214" s="281"/>
      <c r="C214" s="276"/>
    </row>
    <row r="215" s="270" customFormat="1" ht="20.1" customHeight="1" spans="1:3">
      <c r="A215" s="276" t="s">
        <v>24</v>
      </c>
      <c r="B215" s="281"/>
      <c r="C215" s="276"/>
    </row>
    <row r="216" s="270" customFormat="1" ht="20.1" customHeight="1" spans="1:3">
      <c r="A216" s="280" t="s">
        <v>25</v>
      </c>
      <c r="B216" s="291"/>
      <c r="C216" s="276"/>
    </row>
    <row r="217" s="270" customFormat="1" ht="20.1" customHeight="1" spans="1:3">
      <c r="A217" s="280" t="s">
        <v>32</v>
      </c>
      <c r="B217" s="291"/>
      <c r="C217" s="276"/>
    </row>
    <row r="218" s="270" customFormat="1" ht="20.1" customHeight="1" spans="1:3">
      <c r="A218" s="280" t="s">
        <v>145</v>
      </c>
      <c r="B218" s="291"/>
      <c r="C218" s="276"/>
    </row>
    <row r="219" s="270" customFormat="1" ht="20.1" customHeight="1" spans="1:3">
      <c r="A219" s="282" t="s">
        <v>146</v>
      </c>
      <c r="B219" s="292">
        <f>SUM(B220:B224)</f>
        <v>0</v>
      </c>
      <c r="C219" s="276"/>
    </row>
    <row r="220" s="270" customFormat="1" ht="20.1" customHeight="1" spans="1:3">
      <c r="A220" s="282" t="s">
        <v>23</v>
      </c>
      <c r="B220" s="293"/>
      <c r="C220" s="276"/>
    </row>
    <row r="221" s="270" customFormat="1" ht="20.1" customHeight="1" spans="1:3">
      <c r="A221" s="282" t="s">
        <v>24</v>
      </c>
      <c r="B221" s="293"/>
      <c r="C221" s="276"/>
    </row>
    <row r="222" s="270" customFormat="1" ht="20.1" customHeight="1" spans="1:3">
      <c r="A222" s="280" t="s">
        <v>25</v>
      </c>
      <c r="B222" s="293"/>
      <c r="C222" s="276"/>
    </row>
    <row r="223" s="270" customFormat="1" ht="20.1" customHeight="1" spans="1:3">
      <c r="A223" s="280" t="s">
        <v>32</v>
      </c>
      <c r="B223" s="293"/>
      <c r="C223" s="276"/>
    </row>
    <row r="224" s="270" customFormat="1" ht="20.1" customHeight="1" spans="1:3">
      <c r="A224" s="280" t="s">
        <v>147</v>
      </c>
      <c r="B224" s="293"/>
      <c r="C224" s="276"/>
    </row>
    <row r="225" s="270" customFormat="1" ht="20.1" customHeight="1" spans="1:3">
      <c r="A225" s="280" t="s">
        <v>148</v>
      </c>
      <c r="B225" s="294">
        <f>SUM(B226:B231)</f>
        <v>0</v>
      </c>
      <c r="C225" s="276"/>
    </row>
    <row r="226" s="270" customFormat="1" ht="20.1" customHeight="1" spans="1:3">
      <c r="A226" s="280" t="s">
        <v>23</v>
      </c>
      <c r="B226" s="293"/>
      <c r="C226" s="276"/>
    </row>
    <row r="227" s="270" customFormat="1" ht="20.1" customHeight="1" spans="1:3">
      <c r="A227" s="280" t="s">
        <v>24</v>
      </c>
      <c r="B227" s="293"/>
      <c r="C227" s="276"/>
    </row>
    <row r="228" s="270" customFormat="1" ht="20.1" customHeight="1" spans="1:3">
      <c r="A228" s="280" t="s">
        <v>25</v>
      </c>
      <c r="B228" s="291"/>
      <c r="C228" s="276"/>
    </row>
    <row r="229" s="270" customFormat="1" ht="20.1" customHeight="1" spans="1:3">
      <c r="A229" s="280" t="s">
        <v>149</v>
      </c>
      <c r="B229" s="291"/>
      <c r="C229" s="276"/>
    </row>
    <row r="230" s="270" customFormat="1" ht="20.1" customHeight="1" spans="1:3">
      <c r="A230" s="280" t="s">
        <v>32</v>
      </c>
      <c r="B230" s="291"/>
      <c r="C230" s="276"/>
    </row>
    <row r="231" s="270" customFormat="1" ht="20.1" customHeight="1" spans="1:3">
      <c r="A231" s="280" t="s">
        <v>150</v>
      </c>
      <c r="B231" s="291"/>
      <c r="C231" s="276"/>
    </row>
    <row r="232" s="270" customFormat="1" ht="20.1" customHeight="1" spans="1:3">
      <c r="A232" s="278" t="s">
        <v>151</v>
      </c>
      <c r="B232" s="292">
        <f>SUM(B233:B246)</f>
        <v>2170</v>
      </c>
      <c r="C232" s="276"/>
    </row>
    <row r="233" s="270" customFormat="1" ht="20.1" customHeight="1" spans="1:3">
      <c r="A233" s="280" t="s">
        <v>23</v>
      </c>
      <c r="B233" s="281">
        <v>1519</v>
      </c>
      <c r="C233" s="276"/>
    </row>
    <row r="234" s="270" customFormat="1" ht="20.1" customHeight="1" spans="1:3">
      <c r="A234" s="280" t="s">
        <v>24</v>
      </c>
      <c r="B234" s="281">
        <v>651</v>
      </c>
      <c r="C234" s="276"/>
    </row>
    <row r="235" s="270" customFormat="1" ht="20.1" customHeight="1" spans="1:3">
      <c r="A235" s="280" t="s">
        <v>25</v>
      </c>
      <c r="B235" s="281"/>
      <c r="C235" s="276"/>
    </row>
    <row r="236" s="270" customFormat="1" ht="20.1" customHeight="1" spans="1:3">
      <c r="A236" s="280" t="s">
        <v>152</v>
      </c>
      <c r="B236" s="281"/>
      <c r="C236" s="276"/>
    </row>
    <row r="237" s="270" customFormat="1" ht="20.1" customHeight="1" spans="1:3">
      <c r="A237" s="280" t="s">
        <v>153</v>
      </c>
      <c r="B237" s="281"/>
      <c r="C237" s="276"/>
    </row>
    <row r="238" s="270" customFormat="1" ht="20.1" customHeight="1" spans="1:3">
      <c r="A238" s="280" t="s">
        <v>65</v>
      </c>
      <c r="B238" s="281"/>
      <c r="C238" s="276"/>
    </row>
    <row r="239" s="270" customFormat="1" ht="20.1" customHeight="1" spans="1:3">
      <c r="A239" s="280" t="s">
        <v>154</v>
      </c>
      <c r="B239" s="281"/>
      <c r="C239" s="276"/>
    </row>
    <row r="240" s="270" customFormat="1" ht="20.1" customHeight="1" spans="1:3">
      <c r="A240" s="280" t="s">
        <v>155</v>
      </c>
      <c r="B240" s="281"/>
      <c r="C240" s="276"/>
    </row>
    <row r="241" s="270" customFormat="1" ht="20.1" customHeight="1" spans="1:3">
      <c r="A241" s="280" t="s">
        <v>156</v>
      </c>
      <c r="B241" s="281"/>
      <c r="C241" s="276"/>
    </row>
    <row r="242" s="270" customFormat="1" ht="20.1" customHeight="1" spans="1:3">
      <c r="A242" s="280" t="s">
        <v>157</v>
      </c>
      <c r="B242" s="281"/>
      <c r="C242" s="276"/>
    </row>
    <row r="243" s="270" customFormat="1" ht="20.1" customHeight="1" spans="1:3">
      <c r="A243" s="280" t="s">
        <v>158</v>
      </c>
      <c r="B243" s="281"/>
      <c r="C243" s="276"/>
    </row>
    <row r="244" s="270" customFormat="1" ht="20.1" customHeight="1" spans="1:3">
      <c r="A244" s="280" t="s">
        <v>159</v>
      </c>
      <c r="B244" s="281"/>
      <c r="C244" s="276"/>
    </row>
    <row r="245" s="270" customFormat="1" ht="20.1" customHeight="1" spans="1:3">
      <c r="A245" s="280" t="s">
        <v>32</v>
      </c>
      <c r="B245" s="281"/>
      <c r="C245" s="276"/>
    </row>
    <row r="246" s="270" customFormat="1" ht="20.1" customHeight="1" spans="1:3">
      <c r="A246" s="280" t="s">
        <v>160</v>
      </c>
      <c r="B246" s="281"/>
      <c r="C246" s="276"/>
    </row>
    <row r="247" s="270" customFormat="1" ht="20.1" customHeight="1" spans="1:3">
      <c r="A247" s="280" t="s">
        <v>161</v>
      </c>
      <c r="B247" s="279">
        <f>SUM(B248:B249)</f>
        <v>0</v>
      </c>
      <c r="C247" s="276"/>
    </row>
    <row r="248" s="270" customFormat="1" ht="20.1" customHeight="1" spans="1:3">
      <c r="A248" s="282" t="s">
        <v>162</v>
      </c>
      <c r="B248" s="281"/>
      <c r="C248" s="276"/>
    </row>
    <row r="249" s="270" customFormat="1" ht="20.1" customHeight="1" spans="1:3">
      <c r="A249" s="282" t="s">
        <v>163</v>
      </c>
      <c r="B249" s="281"/>
      <c r="C249" s="276"/>
    </row>
    <row r="250" s="270" customFormat="1" ht="20.1" customHeight="1" spans="1:3">
      <c r="A250" s="276" t="s">
        <v>164</v>
      </c>
      <c r="B250" s="295">
        <f>SUM(B251:B252)</f>
        <v>0</v>
      </c>
      <c r="C250" s="276"/>
    </row>
    <row r="251" s="270" customFormat="1" ht="20.1" customHeight="1" spans="1:3">
      <c r="A251" s="280" t="s">
        <v>165</v>
      </c>
      <c r="B251" s="281"/>
      <c r="C251" s="276"/>
    </row>
    <row r="252" s="270" customFormat="1" ht="20.1" customHeight="1" spans="1:3">
      <c r="A252" s="280" t="s">
        <v>166</v>
      </c>
      <c r="B252" s="281"/>
      <c r="C252" s="276"/>
    </row>
    <row r="253" s="270" customFormat="1" ht="20.1" customHeight="1" spans="1:3">
      <c r="A253" s="276" t="s">
        <v>167</v>
      </c>
      <c r="B253" s="295">
        <f>SUM(B254,B264)</f>
        <v>0</v>
      </c>
      <c r="C253" s="276"/>
    </row>
    <row r="254" s="270" customFormat="1" ht="20.1" customHeight="1" spans="1:3">
      <c r="A254" s="282" t="s">
        <v>168</v>
      </c>
      <c r="B254" s="279">
        <f>SUM(B255:B263)</f>
        <v>0</v>
      </c>
      <c r="C254" s="276"/>
    </row>
    <row r="255" s="270" customFormat="1" ht="20.1" customHeight="1" spans="1:3">
      <c r="A255" s="282" t="s">
        <v>169</v>
      </c>
      <c r="B255" s="281"/>
      <c r="C255" s="276"/>
    </row>
    <row r="256" s="270" customFormat="1" ht="20.1" customHeight="1" spans="1:3">
      <c r="A256" s="280" t="s">
        <v>170</v>
      </c>
      <c r="B256" s="281"/>
      <c r="C256" s="276"/>
    </row>
    <row r="257" s="270" customFormat="1" ht="20.1" customHeight="1" spans="1:3">
      <c r="A257" s="280" t="s">
        <v>171</v>
      </c>
      <c r="B257" s="281"/>
      <c r="C257" s="276"/>
    </row>
    <row r="258" s="270" customFormat="1" ht="20.1" customHeight="1" spans="1:3">
      <c r="A258" s="280" t="s">
        <v>172</v>
      </c>
      <c r="B258" s="281"/>
      <c r="C258" s="276"/>
    </row>
    <row r="259" s="270" customFormat="1" ht="20.1" customHeight="1" spans="1:3">
      <c r="A259" s="282" t="s">
        <v>173</v>
      </c>
      <c r="B259" s="281"/>
      <c r="C259" s="276"/>
    </row>
    <row r="260" s="270" customFormat="1" ht="20.1" customHeight="1" spans="1:3">
      <c r="A260" s="282" t="s">
        <v>174</v>
      </c>
      <c r="B260" s="281"/>
      <c r="C260" s="276"/>
    </row>
    <row r="261" s="270" customFormat="1" ht="20.1" customHeight="1" spans="1:3">
      <c r="A261" s="282" t="s">
        <v>175</v>
      </c>
      <c r="B261" s="281"/>
      <c r="C261" s="276"/>
    </row>
    <row r="262" s="270" customFormat="1" ht="20.1" customHeight="1" spans="1:3">
      <c r="A262" s="282" t="s">
        <v>176</v>
      </c>
      <c r="B262" s="281"/>
      <c r="C262" s="276"/>
    </row>
    <row r="263" s="270" customFormat="1" ht="20.1" customHeight="1" spans="1:3">
      <c r="A263" s="282" t="s">
        <v>177</v>
      </c>
      <c r="B263" s="281"/>
      <c r="C263" s="276"/>
    </row>
    <row r="264" s="270" customFormat="1" ht="20.1" customHeight="1" spans="1:3">
      <c r="A264" s="282" t="s">
        <v>178</v>
      </c>
      <c r="B264" s="281"/>
      <c r="C264" s="276"/>
    </row>
    <row r="265" s="270" customFormat="1" ht="20.1" customHeight="1" spans="1:3">
      <c r="A265" s="276" t="s">
        <v>179</v>
      </c>
      <c r="B265" s="295">
        <f>SUM(B266,B269,B280,B287,B295,B304,B320,B330,B340,B348,B354)</f>
        <v>17434</v>
      </c>
      <c r="C265" s="276"/>
    </row>
    <row r="266" s="270" customFormat="1" ht="20.1" customHeight="1" spans="1:3">
      <c r="A266" s="280" t="s">
        <v>180</v>
      </c>
      <c r="B266" s="279">
        <f>SUM(B267:B268)</f>
        <v>0</v>
      </c>
      <c r="C266" s="276"/>
    </row>
    <row r="267" s="270" customFormat="1" ht="20.1" customHeight="1" spans="1:3">
      <c r="A267" s="280" t="s">
        <v>181</v>
      </c>
      <c r="B267" s="281"/>
      <c r="C267" s="276"/>
    </row>
    <row r="268" s="270" customFormat="1" ht="20.1" customHeight="1" spans="1:3">
      <c r="A268" s="282" t="s">
        <v>182</v>
      </c>
      <c r="B268" s="281"/>
      <c r="C268" s="276"/>
    </row>
    <row r="269" s="270" customFormat="1" ht="20.1" customHeight="1" spans="1:3">
      <c r="A269" s="284" t="s">
        <v>183</v>
      </c>
      <c r="B269" s="279">
        <f>SUM(B270:B279)</f>
        <v>11994</v>
      </c>
      <c r="C269" s="276"/>
    </row>
    <row r="270" s="270" customFormat="1" ht="20.1" customHeight="1" spans="1:3">
      <c r="A270" s="282" t="s">
        <v>23</v>
      </c>
      <c r="B270" s="281">
        <v>5199</v>
      </c>
      <c r="C270" s="276"/>
    </row>
    <row r="271" s="270" customFormat="1" ht="20.1" customHeight="1" spans="1:3">
      <c r="A271" s="282" t="s">
        <v>24</v>
      </c>
      <c r="B271" s="281">
        <v>6795</v>
      </c>
      <c r="C271" s="276"/>
    </row>
    <row r="272" s="270" customFormat="1" ht="20.1" customHeight="1" spans="1:3">
      <c r="A272" s="282" t="s">
        <v>25</v>
      </c>
      <c r="B272" s="281"/>
      <c r="C272" s="276"/>
    </row>
    <row r="273" s="270" customFormat="1" ht="20.1" customHeight="1" spans="1:3">
      <c r="A273" s="282" t="s">
        <v>65</v>
      </c>
      <c r="B273" s="281"/>
      <c r="C273" s="276"/>
    </row>
    <row r="274" s="270" customFormat="1" ht="20.1" customHeight="1" spans="1:3">
      <c r="A274" s="282" t="s">
        <v>184</v>
      </c>
      <c r="B274" s="281"/>
      <c r="C274" s="276"/>
    </row>
    <row r="275" s="270" customFormat="1" ht="20.1" customHeight="1" spans="1:3">
      <c r="A275" s="282" t="s">
        <v>185</v>
      </c>
      <c r="B275" s="281"/>
      <c r="C275" s="276"/>
    </row>
    <row r="276" s="270" customFormat="1" ht="20.1" customHeight="1" spans="1:3">
      <c r="A276" s="282" t="s">
        <v>186</v>
      </c>
      <c r="B276" s="281"/>
      <c r="C276" s="276"/>
    </row>
    <row r="277" s="270" customFormat="1" ht="20.1" customHeight="1" spans="1:3">
      <c r="A277" s="282" t="s">
        <v>187</v>
      </c>
      <c r="B277" s="281"/>
      <c r="C277" s="276"/>
    </row>
    <row r="278" s="270" customFormat="1" ht="20.1" customHeight="1" spans="1:3">
      <c r="A278" s="282" t="s">
        <v>32</v>
      </c>
      <c r="B278" s="281"/>
      <c r="C278" s="276"/>
    </row>
    <row r="279" s="270" customFormat="1" ht="20.1" customHeight="1" spans="1:3">
      <c r="A279" s="282" t="s">
        <v>188</v>
      </c>
      <c r="B279" s="281"/>
      <c r="C279" s="276"/>
    </row>
    <row r="280" s="270" customFormat="1" ht="20.1" customHeight="1" spans="1:3">
      <c r="A280" s="280" t="s">
        <v>189</v>
      </c>
      <c r="B280" s="279">
        <f>SUM(B281:B286)</f>
        <v>0</v>
      </c>
      <c r="C280" s="276"/>
    </row>
    <row r="281" s="270" customFormat="1" ht="20.1" customHeight="1" spans="1:3">
      <c r="A281" s="280" t="s">
        <v>23</v>
      </c>
      <c r="B281" s="281"/>
      <c r="C281" s="276"/>
    </row>
    <row r="282" s="270" customFormat="1" ht="20.1" customHeight="1" spans="1:3">
      <c r="A282" s="280" t="s">
        <v>24</v>
      </c>
      <c r="B282" s="281"/>
      <c r="C282" s="276"/>
    </row>
    <row r="283" s="270" customFormat="1" ht="20.1" customHeight="1" spans="1:3">
      <c r="A283" s="282" t="s">
        <v>25</v>
      </c>
      <c r="B283" s="281"/>
      <c r="C283" s="276"/>
    </row>
    <row r="284" s="270" customFormat="1" ht="20.1" customHeight="1" spans="1:3">
      <c r="A284" s="282" t="s">
        <v>190</v>
      </c>
      <c r="B284" s="281"/>
      <c r="C284" s="276"/>
    </row>
    <row r="285" s="270" customFormat="1" ht="20.1" customHeight="1" spans="1:3">
      <c r="A285" s="282" t="s">
        <v>32</v>
      </c>
      <c r="B285" s="281"/>
      <c r="C285" s="276"/>
    </row>
    <row r="286" s="270" customFormat="1" ht="20.1" customHeight="1" spans="1:3">
      <c r="A286" s="276" t="s">
        <v>191</v>
      </c>
      <c r="B286" s="281"/>
      <c r="C286" s="276"/>
    </row>
    <row r="287" s="270" customFormat="1" ht="20.1" customHeight="1" spans="1:3">
      <c r="A287" s="285" t="s">
        <v>192</v>
      </c>
      <c r="B287" s="279">
        <f>SUM(B288:B294)</f>
        <v>1725</v>
      </c>
      <c r="C287" s="276"/>
    </row>
    <row r="288" s="270" customFormat="1" ht="20.1" customHeight="1" spans="1:3">
      <c r="A288" s="280" t="s">
        <v>23</v>
      </c>
      <c r="B288" s="281">
        <v>966</v>
      </c>
      <c r="C288" s="276"/>
    </row>
    <row r="289" s="270" customFormat="1" ht="20.1" customHeight="1" spans="1:3">
      <c r="A289" s="280" t="s">
        <v>24</v>
      </c>
      <c r="B289" s="281">
        <v>759</v>
      </c>
      <c r="C289" s="276"/>
    </row>
    <row r="290" s="270" customFormat="1" ht="20.1" customHeight="1" spans="1:3">
      <c r="A290" s="282" t="s">
        <v>25</v>
      </c>
      <c r="B290" s="281"/>
      <c r="C290" s="276"/>
    </row>
    <row r="291" s="270" customFormat="1" ht="20.1" customHeight="1" spans="1:3">
      <c r="A291" s="282" t="s">
        <v>193</v>
      </c>
      <c r="B291" s="281"/>
      <c r="C291" s="276"/>
    </row>
    <row r="292" s="270" customFormat="1" ht="20.1" customHeight="1" spans="1:3">
      <c r="A292" s="282" t="s">
        <v>194</v>
      </c>
      <c r="B292" s="281"/>
      <c r="C292" s="276"/>
    </row>
    <row r="293" s="270" customFormat="1" ht="20.1" customHeight="1" spans="1:3">
      <c r="A293" s="282" t="s">
        <v>32</v>
      </c>
      <c r="B293" s="281"/>
      <c r="C293" s="276"/>
    </row>
    <row r="294" s="270" customFormat="1" ht="20.1" customHeight="1" spans="1:3">
      <c r="A294" s="282" t="s">
        <v>195</v>
      </c>
      <c r="B294" s="281"/>
      <c r="C294" s="276"/>
    </row>
    <row r="295" s="270" customFormat="1" ht="20.1" customHeight="1" spans="1:3">
      <c r="A295" s="288" t="s">
        <v>196</v>
      </c>
      <c r="B295" s="279">
        <f>SUM(B296:B303)</f>
        <v>2945</v>
      </c>
      <c r="C295" s="276"/>
    </row>
    <row r="296" s="270" customFormat="1" ht="20.1" customHeight="1" spans="1:3">
      <c r="A296" s="280" t="s">
        <v>23</v>
      </c>
      <c r="B296" s="281">
        <v>1493</v>
      </c>
      <c r="C296" s="276"/>
    </row>
    <row r="297" s="270" customFormat="1" ht="20.1" customHeight="1" spans="1:3">
      <c r="A297" s="280" t="s">
        <v>24</v>
      </c>
      <c r="B297" s="281">
        <v>1452</v>
      </c>
      <c r="C297" s="276"/>
    </row>
    <row r="298" s="270" customFormat="1" ht="20.1" customHeight="1" spans="1:3">
      <c r="A298" s="280" t="s">
        <v>25</v>
      </c>
      <c r="B298" s="281"/>
      <c r="C298" s="276"/>
    </row>
    <row r="299" s="270" customFormat="1" ht="20.1" customHeight="1" spans="1:3">
      <c r="A299" s="282" t="s">
        <v>197</v>
      </c>
      <c r="B299" s="281"/>
      <c r="C299" s="276"/>
    </row>
    <row r="300" s="270" customFormat="1" ht="20.1" customHeight="1" spans="1:3">
      <c r="A300" s="282" t="s">
        <v>198</v>
      </c>
      <c r="B300" s="281"/>
      <c r="C300" s="276"/>
    </row>
    <row r="301" s="270" customFormat="1" ht="20.1" customHeight="1" spans="1:3">
      <c r="A301" s="282" t="s">
        <v>199</v>
      </c>
      <c r="B301" s="281"/>
      <c r="C301" s="276"/>
    </row>
    <row r="302" s="270" customFormat="1" ht="20.1" customHeight="1" spans="1:3">
      <c r="A302" s="280" t="s">
        <v>32</v>
      </c>
      <c r="B302" s="281"/>
      <c r="C302" s="276"/>
    </row>
    <row r="303" s="270" customFormat="1" ht="20.1" customHeight="1" spans="1:3">
      <c r="A303" s="280" t="s">
        <v>200</v>
      </c>
      <c r="B303" s="281"/>
      <c r="C303" s="276"/>
    </row>
    <row r="304" s="270" customFormat="1" ht="20.1" customHeight="1" spans="1:3">
      <c r="A304" s="278" t="s">
        <v>201</v>
      </c>
      <c r="B304" s="279">
        <f>SUM(B305:B319)</f>
        <v>770</v>
      </c>
      <c r="C304" s="276"/>
    </row>
    <row r="305" s="270" customFormat="1" ht="20.1" customHeight="1" spans="1:3">
      <c r="A305" s="282" t="s">
        <v>23</v>
      </c>
      <c r="B305" s="281">
        <v>366</v>
      </c>
      <c r="C305" s="276"/>
    </row>
    <row r="306" s="270" customFormat="1" ht="20.1" customHeight="1" spans="1:3">
      <c r="A306" s="282" t="s">
        <v>24</v>
      </c>
      <c r="B306" s="281">
        <v>404</v>
      </c>
      <c r="C306" s="276"/>
    </row>
    <row r="307" s="270" customFormat="1" ht="20.1" customHeight="1" spans="1:3">
      <c r="A307" s="282" t="s">
        <v>25</v>
      </c>
      <c r="B307" s="281"/>
      <c r="C307" s="276"/>
    </row>
    <row r="308" s="270" customFormat="1" ht="20.1" customHeight="1" spans="1:3">
      <c r="A308" s="276" t="s">
        <v>202</v>
      </c>
      <c r="B308" s="281"/>
      <c r="C308" s="276"/>
    </row>
    <row r="309" s="270" customFormat="1" ht="20.1" customHeight="1" spans="1:3">
      <c r="A309" s="280" t="s">
        <v>203</v>
      </c>
      <c r="B309" s="281"/>
      <c r="C309" s="276"/>
    </row>
    <row r="310" s="270" customFormat="1" ht="20.1" customHeight="1" spans="1:3">
      <c r="A310" s="280" t="s">
        <v>204</v>
      </c>
      <c r="B310" s="281"/>
      <c r="C310" s="276"/>
    </row>
    <row r="311" s="270" customFormat="1" ht="20.1" customHeight="1" spans="1:3">
      <c r="A311" s="283" t="s">
        <v>205</v>
      </c>
      <c r="B311" s="281"/>
      <c r="C311" s="276"/>
    </row>
    <row r="312" s="270" customFormat="1" ht="20.1" customHeight="1" spans="1:3">
      <c r="A312" s="282" t="s">
        <v>206</v>
      </c>
      <c r="B312" s="281"/>
      <c r="C312" s="276"/>
    </row>
    <row r="313" s="270" customFormat="1" ht="20.1" customHeight="1" spans="1:3">
      <c r="A313" s="282" t="s">
        <v>207</v>
      </c>
      <c r="B313" s="281"/>
      <c r="C313" s="276"/>
    </row>
    <row r="314" s="270" customFormat="1" ht="20.1" customHeight="1" spans="1:3">
      <c r="A314" s="282" t="s">
        <v>208</v>
      </c>
      <c r="B314" s="281"/>
      <c r="C314" s="276"/>
    </row>
    <row r="315" s="270" customFormat="1" ht="20.1" customHeight="1" spans="1:3">
      <c r="A315" s="282" t="s">
        <v>209</v>
      </c>
      <c r="B315" s="281"/>
      <c r="C315" s="276"/>
    </row>
    <row r="316" s="270" customFormat="1" ht="20.1" customHeight="1" spans="1:3">
      <c r="A316" s="282" t="s">
        <v>210</v>
      </c>
      <c r="B316" s="281"/>
      <c r="C316" s="276"/>
    </row>
    <row r="317" s="270" customFormat="1" ht="20.1" customHeight="1" spans="1:3">
      <c r="A317" s="282" t="s">
        <v>65</v>
      </c>
      <c r="B317" s="281"/>
      <c r="C317" s="276"/>
    </row>
    <row r="318" s="270" customFormat="1" ht="20.1" customHeight="1" spans="1:3">
      <c r="A318" s="282" t="s">
        <v>32</v>
      </c>
      <c r="B318" s="281"/>
      <c r="C318" s="276"/>
    </row>
    <row r="319" s="270" customFormat="1" ht="20.1" customHeight="1" spans="1:3">
      <c r="A319" s="280" t="s">
        <v>211</v>
      </c>
      <c r="B319" s="281"/>
      <c r="C319" s="276"/>
    </row>
    <row r="320" s="270" customFormat="1" ht="20.1" customHeight="1" spans="1:3">
      <c r="A320" s="283" t="s">
        <v>212</v>
      </c>
      <c r="B320" s="279">
        <f>SUM(B321:B329)</f>
        <v>0</v>
      </c>
      <c r="C320" s="276"/>
    </row>
    <row r="321" s="270" customFormat="1" ht="20.1" customHeight="1" spans="1:3">
      <c r="A321" s="280" t="s">
        <v>23</v>
      </c>
      <c r="B321" s="281"/>
      <c r="C321" s="276"/>
    </row>
    <row r="322" s="270" customFormat="1" ht="20.1" customHeight="1" spans="1:3">
      <c r="A322" s="282" t="s">
        <v>24</v>
      </c>
      <c r="B322" s="281"/>
      <c r="C322" s="276"/>
    </row>
    <row r="323" s="270" customFormat="1" ht="20.1" customHeight="1" spans="1:3">
      <c r="A323" s="282" t="s">
        <v>25</v>
      </c>
      <c r="B323" s="281"/>
      <c r="C323" s="276"/>
    </row>
    <row r="324" s="270" customFormat="1" ht="20.1" customHeight="1" spans="1:3">
      <c r="A324" s="282" t="s">
        <v>213</v>
      </c>
      <c r="B324" s="281"/>
      <c r="C324" s="276"/>
    </row>
    <row r="325" s="270" customFormat="1" ht="20.1" customHeight="1" spans="1:3">
      <c r="A325" s="276" t="s">
        <v>214</v>
      </c>
      <c r="B325" s="281"/>
      <c r="C325" s="276"/>
    </row>
    <row r="326" s="270" customFormat="1" ht="20.1" customHeight="1" spans="1:3">
      <c r="A326" s="280" t="s">
        <v>215</v>
      </c>
      <c r="B326" s="281"/>
      <c r="C326" s="276"/>
    </row>
    <row r="327" s="270" customFormat="1" ht="20.1" customHeight="1" spans="1:3">
      <c r="A327" s="280" t="s">
        <v>65</v>
      </c>
      <c r="B327" s="281"/>
      <c r="C327" s="276"/>
    </row>
    <row r="328" s="270" customFormat="1" ht="20.1" customHeight="1" spans="1:3">
      <c r="A328" s="280" t="s">
        <v>32</v>
      </c>
      <c r="B328" s="281"/>
      <c r="C328" s="276"/>
    </row>
    <row r="329" s="270" customFormat="1" ht="20.1" customHeight="1" spans="1:3">
      <c r="A329" s="280" t="s">
        <v>216</v>
      </c>
      <c r="B329" s="281"/>
      <c r="C329" s="276"/>
    </row>
    <row r="330" s="270" customFormat="1" ht="20.1" customHeight="1" spans="1:3">
      <c r="A330" s="282" t="s">
        <v>217</v>
      </c>
      <c r="B330" s="279">
        <f>SUM(B331:B339)</f>
        <v>0</v>
      </c>
      <c r="C330" s="276"/>
    </row>
    <row r="331" s="270" customFormat="1" ht="20.1" customHeight="1" spans="1:3">
      <c r="A331" s="282" t="s">
        <v>23</v>
      </c>
      <c r="B331" s="281"/>
      <c r="C331" s="276"/>
    </row>
    <row r="332" s="270" customFormat="1" ht="20.1" customHeight="1" spans="1:3">
      <c r="A332" s="282" t="s">
        <v>24</v>
      </c>
      <c r="B332" s="281"/>
      <c r="C332" s="276"/>
    </row>
    <row r="333" s="270" customFormat="1" ht="20.1" customHeight="1" spans="1:3">
      <c r="A333" s="280" t="s">
        <v>25</v>
      </c>
      <c r="B333" s="281"/>
      <c r="C333" s="276"/>
    </row>
    <row r="334" s="270" customFormat="1" ht="20.1" customHeight="1" spans="1:3">
      <c r="A334" s="280" t="s">
        <v>218</v>
      </c>
      <c r="B334" s="281"/>
      <c r="C334" s="276"/>
    </row>
    <row r="335" s="270" customFormat="1" ht="20.1" customHeight="1" spans="1:3">
      <c r="A335" s="280" t="s">
        <v>219</v>
      </c>
      <c r="B335" s="281"/>
      <c r="C335" s="276"/>
    </row>
    <row r="336" s="270" customFormat="1" ht="20.1" customHeight="1" spans="1:3">
      <c r="A336" s="282" t="s">
        <v>220</v>
      </c>
      <c r="B336" s="281"/>
      <c r="C336" s="276"/>
    </row>
    <row r="337" s="270" customFormat="1" ht="20.1" customHeight="1" spans="1:3">
      <c r="A337" s="282" t="s">
        <v>65</v>
      </c>
      <c r="B337" s="281"/>
      <c r="C337" s="276"/>
    </row>
    <row r="338" s="270" customFormat="1" ht="20.1" customHeight="1" spans="1:3">
      <c r="A338" s="282" t="s">
        <v>32</v>
      </c>
      <c r="B338" s="281"/>
      <c r="C338" s="276"/>
    </row>
    <row r="339" s="270" customFormat="1" ht="20.1" customHeight="1" spans="1:3">
      <c r="A339" s="282" t="s">
        <v>221</v>
      </c>
      <c r="B339" s="281"/>
      <c r="C339" s="276"/>
    </row>
    <row r="340" s="270" customFormat="1" ht="20.1" customHeight="1" spans="1:3">
      <c r="A340" s="276" t="s">
        <v>222</v>
      </c>
      <c r="B340" s="279">
        <f>SUM(B341:B347)</f>
        <v>0</v>
      </c>
      <c r="C340" s="276"/>
    </row>
    <row r="341" s="270" customFormat="1" ht="20.1" customHeight="1" spans="1:3">
      <c r="A341" s="280" t="s">
        <v>23</v>
      </c>
      <c r="B341" s="281"/>
      <c r="C341" s="276"/>
    </row>
    <row r="342" s="270" customFormat="1" ht="20.1" customHeight="1" spans="1:3">
      <c r="A342" s="280" t="s">
        <v>24</v>
      </c>
      <c r="B342" s="281"/>
      <c r="C342" s="276"/>
    </row>
    <row r="343" s="270" customFormat="1" ht="20.1" customHeight="1" spans="1:3">
      <c r="A343" s="283" t="s">
        <v>25</v>
      </c>
      <c r="B343" s="281"/>
      <c r="C343" s="276"/>
    </row>
    <row r="344" s="270" customFormat="1" ht="20.1" customHeight="1" spans="1:3">
      <c r="A344" s="286" t="s">
        <v>223</v>
      </c>
      <c r="B344" s="281"/>
      <c r="C344" s="276"/>
    </row>
    <row r="345" s="270" customFormat="1" ht="20.1" customHeight="1" spans="1:3">
      <c r="A345" s="282" t="s">
        <v>224</v>
      </c>
      <c r="B345" s="281"/>
      <c r="C345" s="276"/>
    </row>
    <row r="346" s="270" customFormat="1" ht="20.1" customHeight="1" spans="1:3">
      <c r="A346" s="282" t="s">
        <v>32</v>
      </c>
      <c r="B346" s="281"/>
      <c r="C346" s="276"/>
    </row>
    <row r="347" s="270" customFormat="1" ht="20.1" customHeight="1" spans="1:3">
      <c r="A347" s="280" t="s">
        <v>225</v>
      </c>
      <c r="B347" s="281"/>
      <c r="C347" s="276"/>
    </row>
    <row r="348" s="270" customFormat="1" ht="20.1" customHeight="1" spans="1:3">
      <c r="A348" s="280" t="s">
        <v>226</v>
      </c>
      <c r="B348" s="279">
        <f>SUM(B349:B353)</f>
        <v>0</v>
      </c>
      <c r="C348" s="276"/>
    </row>
    <row r="349" s="270" customFormat="1" ht="20.1" customHeight="1" spans="1:3">
      <c r="A349" s="280" t="s">
        <v>23</v>
      </c>
      <c r="B349" s="281"/>
      <c r="C349" s="276"/>
    </row>
    <row r="350" s="270" customFormat="1" ht="20.1" customHeight="1" spans="1:3">
      <c r="A350" s="282" t="s">
        <v>24</v>
      </c>
      <c r="B350" s="281"/>
      <c r="C350" s="276"/>
    </row>
    <row r="351" s="270" customFormat="1" ht="20.1" customHeight="1" spans="1:3">
      <c r="A351" s="280" t="s">
        <v>65</v>
      </c>
      <c r="B351" s="281"/>
      <c r="C351" s="276"/>
    </row>
    <row r="352" s="270" customFormat="1" ht="20.1" customHeight="1" spans="1:3">
      <c r="A352" s="282" t="s">
        <v>227</v>
      </c>
      <c r="B352" s="281"/>
      <c r="C352" s="276"/>
    </row>
    <row r="353" s="270" customFormat="1" ht="20.1" customHeight="1" spans="1:3">
      <c r="A353" s="280" t="s">
        <v>228</v>
      </c>
      <c r="B353" s="281"/>
      <c r="C353" s="276"/>
    </row>
    <row r="354" s="270" customFormat="1" ht="20.1" customHeight="1" spans="1:3">
      <c r="A354" s="280" t="s">
        <v>229</v>
      </c>
      <c r="B354" s="279">
        <f>SUM(B355)</f>
        <v>0</v>
      </c>
      <c r="C354" s="276"/>
    </row>
    <row r="355" s="270" customFormat="1" ht="20.1" customHeight="1" spans="1:3">
      <c r="A355" s="280" t="s">
        <v>230</v>
      </c>
      <c r="B355" s="281"/>
      <c r="C355" s="276"/>
    </row>
    <row r="356" s="270" customFormat="1" ht="20.1" customHeight="1" spans="1:3">
      <c r="A356" s="276" t="s">
        <v>231</v>
      </c>
      <c r="B356" s="295">
        <f>SUM(B357,B362,B371,B377,B383,B387,B391,B395,B401,B408)</f>
        <v>82576</v>
      </c>
      <c r="C356" s="276"/>
    </row>
    <row r="357" s="270" customFormat="1" ht="20.1" customHeight="1" spans="1:3">
      <c r="A357" s="282" t="s">
        <v>232</v>
      </c>
      <c r="B357" s="279">
        <f>SUM(B358:B361)</f>
        <v>8340</v>
      </c>
      <c r="C357" s="276"/>
    </row>
    <row r="358" s="270" customFormat="1" ht="20.1" customHeight="1" spans="1:3">
      <c r="A358" s="280" t="s">
        <v>23</v>
      </c>
      <c r="B358" s="281">
        <v>6097</v>
      </c>
      <c r="C358" s="276"/>
    </row>
    <row r="359" s="270" customFormat="1" ht="20.1" customHeight="1" spans="1:3">
      <c r="A359" s="280" t="s">
        <v>24</v>
      </c>
      <c r="B359" s="281">
        <v>280</v>
      </c>
      <c r="C359" s="276"/>
    </row>
    <row r="360" s="270" customFormat="1" ht="20.1" customHeight="1" spans="1:3">
      <c r="A360" s="280" t="s">
        <v>25</v>
      </c>
      <c r="B360" s="281"/>
      <c r="C360" s="276"/>
    </row>
    <row r="361" s="270" customFormat="1" ht="20.1" customHeight="1" spans="1:3">
      <c r="A361" s="286" t="s">
        <v>233</v>
      </c>
      <c r="B361" s="281">
        <v>1963</v>
      </c>
      <c r="C361" s="276"/>
    </row>
    <row r="362" s="270" customFormat="1" ht="20.1" customHeight="1" spans="1:3">
      <c r="A362" s="280" t="s">
        <v>234</v>
      </c>
      <c r="B362" s="279">
        <f>SUM(B363:B370)</f>
        <v>70451</v>
      </c>
      <c r="C362" s="276"/>
    </row>
    <row r="363" s="270" customFormat="1" ht="20.1" customHeight="1" spans="1:3">
      <c r="A363" s="280" t="s">
        <v>235</v>
      </c>
      <c r="B363" s="281">
        <v>478</v>
      </c>
      <c r="C363" s="276"/>
    </row>
    <row r="364" s="270" customFormat="1" ht="20.1" customHeight="1" spans="1:3">
      <c r="A364" s="280" t="s">
        <v>236</v>
      </c>
      <c r="B364" s="281">
        <v>23414</v>
      </c>
      <c r="C364" s="276"/>
    </row>
    <row r="365" s="270" customFormat="1" ht="20.1" customHeight="1" spans="1:3">
      <c r="A365" s="282" t="s">
        <v>237</v>
      </c>
      <c r="B365" s="281">
        <v>12850</v>
      </c>
      <c r="C365" s="276"/>
    </row>
    <row r="366" s="270" customFormat="1" ht="20.1" customHeight="1" spans="1:3">
      <c r="A366" s="282" t="s">
        <v>238</v>
      </c>
      <c r="B366" s="281">
        <f>8296+219</f>
        <v>8515</v>
      </c>
      <c r="C366" s="276"/>
    </row>
    <row r="367" s="270" customFormat="1" ht="20.1" customHeight="1" spans="1:3">
      <c r="A367" s="282" t="s">
        <v>239</v>
      </c>
      <c r="B367" s="281"/>
      <c r="C367" s="276"/>
    </row>
    <row r="368" s="270" customFormat="1" ht="20.1" customHeight="1" spans="1:3">
      <c r="A368" s="280" t="s">
        <v>240</v>
      </c>
      <c r="B368" s="281"/>
      <c r="C368" s="276"/>
    </row>
    <row r="369" s="270" customFormat="1" ht="20.1" customHeight="1" spans="1:3">
      <c r="A369" s="280" t="s">
        <v>241</v>
      </c>
      <c r="B369" s="281"/>
      <c r="C369" s="276"/>
    </row>
    <row r="370" s="270" customFormat="1" ht="20.1" customHeight="1" spans="1:3">
      <c r="A370" s="280" t="s">
        <v>242</v>
      </c>
      <c r="B370" s="281">
        <f>1023+17171+7000</f>
        <v>25194</v>
      </c>
      <c r="C370" s="276"/>
    </row>
    <row r="371" s="270" customFormat="1" ht="20.1" customHeight="1" spans="1:3">
      <c r="A371" s="280" t="s">
        <v>243</v>
      </c>
      <c r="B371" s="279">
        <f>SUM(B372:B376)</f>
        <v>1525</v>
      </c>
      <c r="C371" s="276"/>
    </row>
    <row r="372" s="270" customFormat="1" ht="20.1" customHeight="1" spans="1:3">
      <c r="A372" s="280" t="s">
        <v>244</v>
      </c>
      <c r="B372" s="281"/>
      <c r="C372" s="276"/>
    </row>
    <row r="373" s="270" customFormat="1" ht="20.1" customHeight="1" spans="1:3">
      <c r="A373" s="280" t="s">
        <v>245</v>
      </c>
      <c r="B373" s="281">
        <v>957</v>
      </c>
      <c r="C373" s="276"/>
    </row>
    <row r="374" s="270" customFormat="1" ht="20.1" customHeight="1" spans="1:3">
      <c r="A374" s="280" t="s">
        <v>246</v>
      </c>
      <c r="B374" s="281"/>
      <c r="C374" s="276"/>
    </row>
    <row r="375" s="270" customFormat="1" ht="20.1" customHeight="1" spans="1:3">
      <c r="A375" s="282" t="s">
        <v>247</v>
      </c>
      <c r="B375" s="281">
        <v>568</v>
      </c>
      <c r="C375" s="276"/>
    </row>
    <row r="376" s="270" customFormat="1" ht="20.1" customHeight="1" spans="1:3">
      <c r="A376" s="282" t="s">
        <v>248</v>
      </c>
      <c r="B376" s="281"/>
      <c r="C376" s="276"/>
    </row>
    <row r="377" s="270" customFormat="1" ht="20.1" customHeight="1" spans="1:3">
      <c r="A377" s="276" t="s">
        <v>249</v>
      </c>
      <c r="B377" s="279">
        <f>SUM(B378:B382)</f>
        <v>0</v>
      </c>
      <c r="C377" s="276"/>
    </row>
    <row r="378" s="270" customFormat="1" ht="20.1" customHeight="1" spans="1:3">
      <c r="A378" s="280" t="s">
        <v>250</v>
      </c>
      <c r="B378" s="281"/>
      <c r="C378" s="276"/>
    </row>
    <row r="379" s="270" customFormat="1" ht="20.1" customHeight="1" spans="1:3">
      <c r="A379" s="280" t="s">
        <v>251</v>
      </c>
      <c r="B379" s="281"/>
      <c r="C379" s="276"/>
    </row>
    <row r="380" s="270" customFormat="1" ht="20.1" customHeight="1" spans="1:3">
      <c r="A380" s="280" t="s">
        <v>252</v>
      </c>
      <c r="B380" s="281"/>
      <c r="C380" s="276"/>
    </row>
    <row r="381" s="270" customFormat="1" ht="20.1" customHeight="1" spans="1:3">
      <c r="A381" s="282" t="s">
        <v>253</v>
      </c>
      <c r="B381" s="281"/>
      <c r="C381" s="276"/>
    </row>
    <row r="382" s="270" customFormat="1" ht="20.1" customHeight="1" spans="1:3">
      <c r="A382" s="282" t="s">
        <v>254</v>
      </c>
      <c r="B382" s="281"/>
      <c r="C382" s="276"/>
    </row>
    <row r="383" s="270" customFormat="1" ht="20.1" customHeight="1" spans="1:3">
      <c r="A383" s="282" t="s">
        <v>255</v>
      </c>
      <c r="B383" s="279">
        <f>SUM(B384:B386)</f>
        <v>0</v>
      </c>
      <c r="C383" s="276"/>
    </row>
    <row r="384" s="270" customFormat="1" ht="20.1" customHeight="1" spans="1:3">
      <c r="A384" s="280" t="s">
        <v>256</v>
      </c>
      <c r="B384" s="281"/>
      <c r="C384" s="276"/>
    </row>
    <row r="385" s="270" customFormat="1" ht="20.1" customHeight="1" spans="1:3">
      <c r="A385" s="280" t="s">
        <v>257</v>
      </c>
      <c r="B385" s="281"/>
      <c r="C385" s="276"/>
    </row>
    <row r="386" s="270" customFormat="1" ht="20.1" customHeight="1" spans="1:3">
      <c r="A386" s="280" t="s">
        <v>258</v>
      </c>
      <c r="B386" s="281"/>
      <c r="C386" s="276"/>
    </row>
    <row r="387" s="270" customFormat="1" ht="20.1" customHeight="1" spans="1:3">
      <c r="A387" s="282" t="s">
        <v>259</v>
      </c>
      <c r="B387" s="279">
        <f>SUM(B388:B390)</f>
        <v>0</v>
      </c>
      <c r="C387" s="276"/>
    </row>
    <row r="388" s="270" customFormat="1" ht="20.1" customHeight="1" spans="1:3">
      <c r="A388" s="282" t="s">
        <v>260</v>
      </c>
      <c r="B388" s="281"/>
      <c r="C388" s="276"/>
    </row>
    <row r="389" s="270" customFormat="1" ht="20.1" customHeight="1" spans="1:3">
      <c r="A389" s="282" t="s">
        <v>261</v>
      </c>
      <c r="B389" s="281"/>
      <c r="C389" s="276"/>
    </row>
    <row r="390" s="270" customFormat="1" ht="20.1" customHeight="1" spans="1:3">
      <c r="A390" s="276" t="s">
        <v>262</v>
      </c>
      <c r="B390" s="281"/>
      <c r="C390" s="276"/>
    </row>
    <row r="391" s="270" customFormat="1" ht="20.1" customHeight="1" spans="1:3">
      <c r="A391" s="280" t="s">
        <v>263</v>
      </c>
      <c r="B391" s="279">
        <f>SUM(B392:B394)</f>
        <v>60</v>
      </c>
      <c r="C391" s="276"/>
    </row>
    <row r="392" s="270" customFormat="1" ht="20.1" customHeight="1" spans="1:3">
      <c r="A392" s="280" t="s">
        <v>264</v>
      </c>
      <c r="B392" s="281">
        <v>60</v>
      </c>
      <c r="C392" s="276"/>
    </row>
    <row r="393" s="270" customFormat="1" ht="20.1" customHeight="1" spans="1:3">
      <c r="A393" s="280" t="s">
        <v>265</v>
      </c>
      <c r="B393" s="281"/>
      <c r="C393" s="276"/>
    </row>
    <row r="394" s="270" customFormat="1" ht="20.1" customHeight="1" spans="1:3">
      <c r="A394" s="282" t="s">
        <v>266</v>
      </c>
      <c r="B394" s="281"/>
      <c r="C394" s="276"/>
    </row>
    <row r="395" s="270" customFormat="1" ht="20.1" customHeight="1" spans="1:3">
      <c r="A395" s="282" t="s">
        <v>267</v>
      </c>
      <c r="B395" s="279">
        <f>SUM(B396:B400)</f>
        <v>900</v>
      </c>
      <c r="C395" s="276"/>
    </row>
    <row r="396" s="270" customFormat="1" ht="20.1" customHeight="1" spans="1:3">
      <c r="A396" s="282" t="s">
        <v>268</v>
      </c>
      <c r="B396" s="281">
        <v>560</v>
      </c>
      <c r="C396" s="276"/>
    </row>
    <row r="397" s="270" customFormat="1" ht="20.1" customHeight="1" spans="1:3">
      <c r="A397" s="280" t="s">
        <v>269</v>
      </c>
      <c r="B397" s="281">
        <v>340</v>
      </c>
      <c r="C397" s="276"/>
    </row>
    <row r="398" s="270" customFormat="1" ht="20.1" customHeight="1" spans="1:3">
      <c r="A398" s="280" t="s">
        <v>270</v>
      </c>
      <c r="B398" s="281"/>
      <c r="C398" s="276"/>
    </row>
    <row r="399" s="270" customFormat="1" ht="20.1" customHeight="1" spans="1:3">
      <c r="A399" s="280" t="s">
        <v>271</v>
      </c>
      <c r="B399" s="281"/>
      <c r="C399" s="276"/>
    </row>
    <row r="400" s="270" customFormat="1" ht="20.1" customHeight="1" spans="1:3">
      <c r="A400" s="280" t="s">
        <v>272</v>
      </c>
      <c r="B400" s="281"/>
      <c r="C400" s="276"/>
    </row>
    <row r="401" s="270" customFormat="1" ht="20.1" customHeight="1" spans="1:3">
      <c r="A401" s="280" t="s">
        <v>273</v>
      </c>
      <c r="B401" s="279">
        <f>SUM(B402:B407)</f>
        <v>1300</v>
      </c>
      <c r="C401" s="276"/>
    </row>
    <row r="402" s="270" customFormat="1" ht="20.1" customHeight="1" spans="1:3">
      <c r="A402" s="282" t="s">
        <v>274</v>
      </c>
      <c r="B402" s="281">
        <v>1300</v>
      </c>
      <c r="C402" s="276"/>
    </row>
    <row r="403" s="270" customFormat="1" ht="20.1" customHeight="1" spans="1:3">
      <c r="A403" s="282" t="s">
        <v>275</v>
      </c>
      <c r="B403" s="281"/>
      <c r="C403" s="276"/>
    </row>
    <row r="404" s="270" customFormat="1" ht="20.1" customHeight="1" spans="1:3">
      <c r="A404" s="282" t="s">
        <v>276</v>
      </c>
      <c r="B404" s="281"/>
      <c r="C404" s="276"/>
    </row>
    <row r="405" s="270" customFormat="1" ht="20.1" customHeight="1" spans="1:3">
      <c r="A405" s="276" t="s">
        <v>277</v>
      </c>
      <c r="B405" s="281"/>
      <c r="C405" s="276"/>
    </row>
    <row r="406" s="270" customFormat="1" ht="20.1" customHeight="1" spans="1:3">
      <c r="A406" s="280" t="s">
        <v>278</v>
      </c>
      <c r="B406" s="281"/>
      <c r="C406" s="276"/>
    </row>
    <row r="407" s="270" customFormat="1" ht="20.1" customHeight="1" spans="1:3">
      <c r="A407" s="280" t="s">
        <v>279</v>
      </c>
      <c r="B407" s="281"/>
      <c r="C407" s="276"/>
    </row>
    <row r="408" s="270" customFormat="1" ht="20.1" customHeight="1" spans="1:3">
      <c r="A408" s="280" t="s">
        <v>280</v>
      </c>
      <c r="B408" s="281"/>
      <c r="C408" s="276"/>
    </row>
    <row r="409" s="270" customFormat="1" ht="20.1" customHeight="1" spans="1:3">
      <c r="A409" s="276" t="s">
        <v>281</v>
      </c>
      <c r="B409" s="295">
        <f>SUM(B410,B415,B423,B429,B433,B438,B443,B450,B454,B458)</f>
        <v>3237</v>
      </c>
      <c r="C409" s="276"/>
    </row>
    <row r="410" s="270" customFormat="1" ht="20.1" customHeight="1" spans="1:3">
      <c r="A410" s="282" t="s">
        <v>282</v>
      </c>
      <c r="B410" s="279">
        <f>SUM(B411:B414)</f>
        <v>237</v>
      </c>
      <c r="C410" s="276"/>
    </row>
    <row r="411" s="270" customFormat="1" ht="20.1" customHeight="1" spans="1:3">
      <c r="A411" s="280" t="s">
        <v>23</v>
      </c>
      <c r="B411" s="281">
        <v>142</v>
      </c>
      <c r="C411" s="276"/>
    </row>
    <row r="412" s="270" customFormat="1" ht="20.1" customHeight="1" spans="1:3">
      <c r="A412" s="280" t="s">
        <v>24</v>
      </c>
      <c r="B412" s="281">
        <v>95</v>
      </c>
      <c r="C412" s="276"/>
    </row>
    <row r="413" s="270" customFormat="1" ht="20.1" customHeight="1" spans="1:3">
      <c r="A413" s="280" t="s">
        <v>25</v>
      </c>
      <c r="B413" s="281"/>
      <c r="C413" s="276"/>
    </row>
    <row r="414" s="270" customFormat="1" ht="20.1" customHeight="1" spans="1:3">
      <c r="A414" s="282" t="s">
        <v>283</v>
      </c>
      <c r="B414" s="281"/>
      <c r="C414" s="276"/>
    </row>
    <row r="415" s="270" customFormat="1" ht="20.1" customHeight="1" spans="1:3">
      <c r="A415" s="280" t="s">
        <v>284</v>
      </c>
      <c r="B415" s="279">
        <f>SUM(B416:B422)</f>
        <v>0</v>
      </c>
      <c r="C415" s="276"/>
    </row>
    <row r="416" s="270" customFormat="1" ht="20.1" customHeight="1" spans="1:3">
      <c r="A416" s="280" t="s">
        <v>285</v>
      </c>
      <c r="B416" s="281"/>
      <c r="C416" s="276"/>
    </row>
    <row r="417" s="270" customFormat="1" ht="20.1" customHeight="1" spans="1:3">
      <c r="A417" s="276" t="s">
        <v>286</v>
      </c>
      <c r="B417" s="281"/>
      <c r="C417" s="276"/>
    </row>
    <row r="418" s="270" customFormat="1" ht="20.1" customHeight="1" spans="1:3">
      <c r="A418" s="280" t="s">
        <v>287</v>
      </c>
      <c r="B418" s="281"/>
      <c r="C418" s="276"/>
    </row>
    <row r="419" s="270" customFormat="1" ht="20.1" customHeight="1" spans="1:3">
      <c r="A419" s="280" t="s">
        <v>288</v>
      </c>
      <c r="B419" s="281"/>
      <c r="C419" s="276"/>
    </row>
    <row r="420" s="270" customFormat="1" ht="20.1" customHeight="1" spans="1:3">
      <c r="A420" s="280" t="s">
        <v>289</v>
      </c>
      <c r="B420" s="281"/>
      <c r="C420" s="276"/>
    </row>
    <row r="421" s="270" customFormat="1" ht="20.1" customHeight="1" spans="1:3">
      <c r="A421" s="282" t="s">
        <v>290</v>
      </c>
      <c r="B421" s="281"/>
      <c r="C421" s="276"/>
    </row>
    <row r="422" s="270" customFormat="1" ht="20.1" customHeight="1" spans="1:3">
      <c r="A422" s="282" t="s">
        <v>291</v>
      </c>
      <c r="B422" s="281"/>
      <c r="C422" s="276"/>
    </row>
    <row r="423" s="270" customFormat="1" ht="20.1" customHeight="1" spans="1:3">
      <c r="A423" s="282" t="s">
        <v>292</v>
      </c>
      <c r="B423" s="279">
        <f>SUM(B424:B428)</f>
        <v>0</v>
      </c>
      <c r="C423" s="276"/>
    </row>
    <row r="424" s="270" customFormat="1" ht="20.1" customHeight="1" spans="1:3">
      <c r="A424" s="280" t="s">
        <v>285</v>
      </c>
      <c r="B424" s="281"/>
      <c r="C424" s="276"/>
    </row>
    <row r="425" s="270" customFormat="1" ht="20.1" customHeight="1" spans="1:3">
      <c r="A425" s="280" t="s">
        <v>293</v>
      </c>
      <c r="B425" s="281"/>
      <c r="C425" s="276"/>
    </row>
    <row r="426" s="270" customFormat="1" ht="20.1" customHeight="1" spans="1:3">
      <c r="A426" s="280" t="s">
        <v>294</v>
      </c>
      <c r="B426" s="281"/>
      <c r="C426" s="276"/>
    </row>
    <row r="427" s="270" customFormat="1" ht="20.1" customHeight="1" spans="1:3">
      <c r="A427" s="282" t="s">
        <v>295</v>
      </c>
      <c r="B427" s="281"/>
      <c r="C427" s="276"/>
    </row>
    <row r="428" s="270" customFormat="1" ht="20.1" customHeight="1" spans="1:3">
      <c r="A428" s="282" t="s">
        <v>296</v>
      </c>
      <c r="B428" s="281"/>
      <c r="C428" s="276"/>
    </row>
    <row r="429" s="270" customFormat="1" ht="20.1" customHeight="1" spans="1:3">
      <c r="A429" s="282" t="s">
        <v>297</v>
      </c>
      <c r="B429" s="279">
        <f>SUM(B430:B432)</f>
        <v>3000</v>
      </c>
      <c r="C429" s="276"/>
    </row>
    <row r="430" s="270" customFormat="1" ht="20.1" customHeight="1" spans="1:3">
      <c r="A430" s="276" t="s">
        <v>285</v>
      </c>
      <c r="B430" s="281"/>
      <c r="C430" s="276"/>
    </row>
    <row r="431" s="270" customFormat="1" ht="20.1" customHeight="1" spans="1:3">
      <c r="A431" s="280" t="s">
        <v>298</v>
      </c>
      <c r="B431" s="281">
        <v>3000</v>
      </c>
      <c r="C431" s="276"/>
    </row>
    <row r="432" s="270" customFormat="1" ht="20.1" customHeight="1" spans="1:3">
      <c r="A432" s="282" t="s">
        <v>299</v>
      </c>
      <c r="B432" s="281"/>
      <c r="C432" s="276"/>
    </row>
    <row r="433" s="270" customFormat="1" ht="20.1" customHeight="1" spans="1:3">
      <c r="A433" s="282" t="s">
        <v>300</v>
      </c>
      <c r="B433" s="279">
        <f>SUM(B434:B437)</f>
        <v>0</v>
      </c>
      <c r="C433" s="276"/>
    </row>
    <row r="434" s="270" customFormat="1" ht="20.1" customHeight="1" spans="1:3">
      <c r="A434" s="282" t="s">
        <v>285</v>
      </c>
      <c r="B434" s="281"/>
      <c r="C434" s="276"/>
    </row>
    <row r="435" s="270" customFormat="1" ht="20.1" customHeight="1" spans="1:3">
      <c r="A435" s="280" t="s">
        <v>301</v>
      </c>
      <c r="B435" s="281"/>
      <c r="C435" s="276"/>
    </row>
    <row r="436" s="270" customFormat="1" ht="20.1" customHeight="1" spans="1:3">
      <c r="A436" s="280" t="s">
        <v>302</v>
      </c>
      <c r="B436" s="281"/>
      <c r="C436" s="276"/>
    </row>
    <row r="437" s="270" customFormat="1" ht="20.1" customHeight="1" spans="1:3">
      <c r="A437" s="280" t="s">
        <v>303</v>
      </c>
      <c r="B437" s="281"/>
      <c r="C437" s="276"/>
    </row>
    <row r="438" s="270" customFormat="1" ht="20.1" customHeight="1" spans="1:3">
      <c r="A438" s="282" t="s">
        <v>304</v>
      </c>
      <c r="B438" s="279">
        <f>SUM(B439:B442)</f>
        <v>0</v>
      </c>
      <c r="C438" s="276"/>
    </row>
    <row r="439" s="270" customFormat="1" ht="20.1" customHeight="1" spans="1:3">
      <c r="A439" s="282" t="s">
        <v>305</v>
      </c>
      <c r="B439" s="281"/>
      <c r="C439" s="276"/>
    </row>
    <row r="440" s="270" customFormat="1" ht="20.1" customHeight="1" spans="1:3">
      <c r="A440" s="282" t="s">
        <v>306</v>
      </c>
      <c r="B440" s="281"/>
      <c r="C440" s="276"/>
    </row>
    <row r="441" s="270" customFormat="1" ht="20.1" customHeight="1" spans="1:3">
      <c r="A441" s="282" t="s">
        <v>307</v>
      </c>
      <c r="B441" s="281"/>
      <c r="C441" s="276"/>
    </row>
    <row r="442" s="270" customFormat="1" ht="20.1" customHeight="1" spans="1:3">
      <c r="A442" s="282" t="s">
        <v>308</v>
      </c>
      <c r="B442" s="281"/>
      <c r="C442" s="276"/>
    </row>
    <row r="443" s="270" customFormat="1" ht="20.1" customHeight="1" spans="1:3">
      <c r="A443" s="280" t="s">
        <v>309</v>
      </c>
      <c r="B443" s="279">
        <f>SUM(B444:B449)</f>
        <v>0</v>
      </c>
      <c r="C443" s="276"/>
    </row>
    <row r="444" s="270" customFormat="1" ht="20.1" customHeight="1" spans="1:3">
      <c r="A444" s="280" t="s">
        <v>285</v>
      </c>
      <c r="B444" s="281"/>
      <c r="C444" s="276"/>
    </row>
    <row r="445" s="270" customFormat="1" ht="20.1" customHeight="1" spans="1:3">
      <c r="A445" s="282" t="s">
        <v>310</v>
      </c>
      <c r="B445" s="281"/>
      <c r="C445" s="276"/>
    </row>
    <row r="446" s="270" customFormat="1" ht="20.1" customHeight="1" spans="1:3">
      <c r="A446" s="282" t="s">
        <v>311</v>
      </c>
      <c r="B446" s="281"/>
      <c r="C446" s="276"/>
    </row>
    <row r="447" s="270" customFormat="1" ht="20.1" customHeight="1" spans="1:3">
      <c r="A447" s="282" t="s">
        <v>312</v>
      </c>
      <c r="B447" s="281"/>
      <c r="C447" s="276"/>
    </row>
    <row r="448" s="270" customFormat="1" ht="20.1" customHeight="1" spans="1:3">
      <c r="A448" s="280" t="s">
        <v>313</v>
      </c>
      <c r="B448" s="281"/>
      <c r="C448" s="276"/>
    </row>
    <row r="449" s="270" customFormat="1" ht="20.1" customHeight="1" spans="1:3">
      <c r="A449" s="280" t="s">
        <v>314</v>
      </c>
      <c r="B449" s="281"/>
      <c r="C449" s="276"/>
    </row>
    <row r="450" s="270" customFormat="1" ht="20.1" customHeight="1" spans="1:3">
      <c r="A450" s="280" t="s">
        <v>315</v>
      </c>
      <c r="B450" s="279">
        <f>SUM(B451:B453)</f>
        <v>0</v>
      </c>
      <c r="C450" s="276"/>
    </row>
    <row r="451" s="270" customFormat="1" ht="20.1" customHeight="1" spans="1:3">
      <c r="A451" s="282" t="s">
        <v>316</v>
      </c>
      <c r="B451" s="281"/>
      <c r="C451" s="276"/>
    </row>
    <row r="452" s="270" customFormat="1" ht="20.1" customHeight="1" spans="1:3">
      <c r="A452" s="282" t="s">
        <v>317</v>
      </c>
      <c r="B452" s="281"/>
      <c r="C452" s="276"/>
    </row>
    <row r="453" s="270" customFormat="1" ht="20.1" customHeight="1" spans="1:3">
      <c r="A453" s="282" t="s">
        <v>318</v>
      </c>
      <c r="B453" s="281"/>
      <c r="C453" s="276"/>
    </row>
    <row r="454" s="270" customFormat="1" ht="20.1" customHeight="1" spans="1:3">
      <c r="A454" s="276" t="s">
        <v>319</v>
      </c>
      <c r="B454" s="279">
        <f>SUM(B455:B457)</f>
        <v>0</v>
      </c>
      <c r="C454" s="276"/>
    </row>
    <row r="455" s="270" customFormat="1" ht="20.1" customHeight="1" spans="1:3">
      <c r="A455" s="282" t="s">
        <v>320</v>
      </c>
      <c r="B455" s="281"/>
      <c r="C455" s="276"/>
    </row>
    <row r="456" s="270" customFormat="1" ht="20.1" customHeight="1" spans="1:3">
      <c r="A456" s="282" t="s">
        <v>321</v>
      </c>
      <c r="B456" s="281"/>
      <c r="C456" s="276"/>
    </row>
    <row r="457" s="270" customFormat="1" ht="20.1" customHeight="1" spans="1:3">
      <c r="A457" s="282" t="s">
        <v>322</v>
      </c>
      <c r="B457" s="281"/>
      <c r="C457" s="276"/>
    </row>
    <row r="458" s="270" customFormat="1" ht="20.1" customHeight="1" spans="1:3">
      <c r="A458" s="280" t="s">
        <v>323</v>
      </c>
      <c r="B458" s="279">
        <f>SUM(B459:B462)</f>
        <v>0</v>
      </c>
      <c r="C458" s="276"/>
    </row>
    <row r="459" s="270" customFormat="1" ht="20.1" customHeight="1" spans="1:3">
      <c r="A459" s="280" t="s">
        <v>324</v>
      </c>
      <c r="B459" s="281"/>
      <c r="C459" s="276"/>
    </row>
    <row r="460" s="270" customFormat="1" ht="20.1" customHeight="1" spans="1:3">
      <c r="A460" s="282" t="s">
        <v>325</v>
      </c>
      <c r="B460" s="281"/>
      <c r="C460" s="276"/>
    </row>
    <row r="461" s="270" customFormat="1" ht="20.1" customHeight="1" spans="1:3">
      <c r="A461" s="282" t="s">
        <v>326</v>
      </c>
      <c r="B461" s="281"/>
      <c r="C461" s="276"/>
    </row>
    <row r="462" s="270" customFormat="1" ht="20.1" customHeight="1" spans="1:3">
      <c r="A462" s="282" t="s">
        <v>327</v>
      </c>
      <c r="B462" s="281"/>
      <c r="C462" s="276"/>
    </row>
    <row r="463" s="270" customFormat="1" ht="20.1" customHeight="1" spans="1:3">
      <c r="A463" s="276" t="s">
        <v>328</v>
      </c>
      <c r="B463" s="295">
        <f>SUM(B464,B480,B488,B499,B508,B516)</f>
        <v>2112</v>
      </c>
      <c r="C463" s="276"/>
    </row>
    <row r="464" s="270" customFormat="1" ht="20.1" customHeight="1" spans="1:3">
      <c r="A464" s="276" t="s">
        <v>329</v>
      </c>
      <c r="B464" s="279">
        <f>SUM(B465:B479)</f>
        <v>1921</v>
      </c>
      <c r="C464" s="276"/>
    </row>
    <row r="465" s="270" customFormat="1" ht="20.1" customHeight="1" spans="1:3">
      <c r="A465" s="276" t="s">
        <v>23</v>
      </c>
      <c r="B465" s="281">
        <v>944</v>
      </c>
      <c r="C465" s="276"/>
    </row>
    <row r="466" s="270" customFormat="1" ht="20.1" customHeight="1" spans="1:3">
      <c r="A466" s="276" t="s">
        <v>24</v>
      </c>
      <c r="B466" s="281">
        <v>158</v>
      </c>
      <c r="C466" s="276"/>
    </row>
    <row r="467" s="270" customFormat="1" ht="20.1" customHeight="1" spans="1:3">
      <c r="A467" s="276" t="s">
        <v>25</v>
      </c>
      <c r="B467" s="281"/>
      <c r="C467" s="276"/>
    </row>
    <row r="468" s="270" customFormat="1" ht="20.1" customHeight="1" spans="1:3">
      <c r="A468" s="276" t="s">
        <v>330</v>
      </c>
      <c r="B468" s="281"/>
      <c r="C468" s="276"/>
    </row>
    <row r="469" s="270" customFormat="1" ht="20.1" customHeight="1" spans="1:3">
      <c r="A469" s="276" t="s">
        <v>331</v>
      </c>
      <c r="B469" s="281"/>
      <c r="C469" s="276"/>
    </row>
    <row r="470" s="270" customFormat="1" ht="20.1" customHeight="1" spans="1:3">
      <c r="A470" s="276" t="s">
        <v>332</v>
      </c>
      <c r="B470" s="281"/>
      <c r="C470" s="276"/>
    </row>
    <row r="471" s="270" customFormat="1" ht="20.1" customHeight="1" spans="1:3">
      <c r="A471" s="276" t="s">
        <v>333</v>
      </c>
      <c r="B471" s="281"/>
      <c r="C471" s="276"/>
    </row>
    <row r="472" s="270" customFormat="1" ht="20.1" customHeight="1" spans="1:3">
      <c r="A472" s="276" t="s">
        <v>334</v>
      </c>
      <c r="B472" s="281"/>
      <c r="C472" s="276"/>
    </row>
    <row r="473" s="270" customFormat="1" ht="20.1" customHeight="1" spans="1:3">
      <c r="A473" s="276" t="s">
        <v>335</v>
      </c>
      <c r="B473" s="281">
        <v>819</v>
      </c>
      <c r="C473" s="276"/>
    </row>
    <row r="474" s="270" customFormat="1" ht="20.1" customHeight="1" spans="1:3">
      <c r="A474" s="276" t="s">
        <v>336</v>
      </c>
      <c r="B474" s="281"/>
      <c r="C474" s="276"/>
    </row>
    <row r="475" s="270" customFormat="1" ht="20.1" customHeight="1" spans="1:3">
      <c r="A475" s="276" t="s">
        <v>337</v>
      </c>
      <c r="B475" s="281"/>
      <c r="C475" s="276"/>
    </row>
    <row r="476" s="270" customFormat="1" ht="20.1" customHeight="1" spans="1:3">
      <c r="A476" s="276" t="s">
        <v>338</v>
      </c>
      <c r="B476" s="281"/>
      <c r="C476" s="276"/>
    </row>
    <row r="477" s="270" customFormat="1" ht="20.1" customHeight="1" spans="1:3">
      <c r="A477" s="276" t="s">
        <v>339</v>
      </c>
      <c r="B477" s="281"/>
      <c r="C477" s="276"/>
    </row>
    <row r="478" s="270" customFormat="1" ht="20.1" customHeight="1" spans="1:3">
      <c r="A478" s="276" t="s">
        <v>340</v>
      </c>
      <c r="B478" s="281"/>
      <c r="C478" s="276"/>
    </row>
    <row r="479" s="270" customFormat="1" ht="20.1" customHeight="1" spans="1:3">
      <c r="A479" s="276" t="s">
        <v>341</v>
      </c>
      <c r="B479" s="281"/>
      <c r="C479" s="276"/>
    </row>
    <row r="480" s="270" customFormat="1" ht="20.1" customHeight="1" spans="1:3">
      <c r="A480" s="276" t="s">
        <v>342</v>
      </c>
      <c r="B480" s="279">
        <f>SUM(B481:B487)</f>
        <v>0</v>
      </c>
      <c r="C480" s="276"/>
    </row>
    <row r="481" s="270" customFormat="1" ht="20.1" customHeight="1" spans="1:3">
      <c r="A481" s="276" t="s">
        <v>23</v>
      </c>
      <c r="B481" s="281"/>
      <c r="C481" s="276"/>
    </row>
    <row r="482" s="270" customFormat="1" ht="20.1" customHeight="1" spans="1:3">
      <c r="A482" s="276" t="s">
        <v>24</v>
      </c>
      <c r="B482" s="281"/>
      <c r="C482" s="276"/>
    </row>
    <row r="483" s="270" customFormat="1" ht="20.1" customHeight="1" spans="1:3">
      <c r="A483" s="276" t="s">
        <v>25</v>
      </c>
      <c r="B483" s="281"/>
      <c r="C483" s="276"/>
    </row>
    <row r="484" s="270" customFormat="1" ht="20.1" customHeight="1" spans="1:3">
      <c r="A484" s="276" t="s">
        <v>343</v>
      </c>
      <c r="B484" s="281"/>
      <c r="C484" s="276"/>
    </row>
    <row r="485" s="270" customFormat="1" ht="20.1" customHeight="1" spans="1:3">
      <c r="A485" s="276" t="s">
        <v>344</v>
      </c>
      <c r="B485" s="281"/>
      <c r="C485" s="276"/>
    </row>
    <row r="486" s="270" customFormat="1" ht="20.1" customHeight="1" spans="1:3">
      <c r="A486" s="276" t="s">
        <v>345</v>
      </c>
      <c r="B486" s="281"/>
      <c r="C486" s="276"/>
    </row>
    <row r="487" s="270" customFormat="1" ht="20.1" customHeight="1" spans="1:3">
      <c r="A487" s="276" t="s">
        <v>346</v>
      </c>
      <c r="B487" s="281"/>
      <c r="C487" s="276"/>
    </row>
    <row r="488" s="270" customFormat="1" ht="20.1" customHeight="1" spans="1:3">
      <c r="A488" s="276" t="s">
        <v>347</v>
      </c>
      <c r="B488" s="279">
        <f>SUM(B489:B498)</f>
        <v>191</v>
      </c>
      <c r="C488" s="276"/>
    </row>
    <row r="489" s="270" customFormat="1" ht="20.1" customHeight="1" spans="1:3">
      <c r="A489" s="276" t="s">
        <v>23</v>
      </c>
      <c r="B489" s="281">
        <v>90</v>
      </c>
      <c r="C489" s="276"/>
    </row>
    <row r="490" s="270" customFormat="1" ht="20.1" customHeight="1" spans="1:3">
      <c r="A490" s="276" t="s">
        <v>24</v>
      </c>
      <c r="B490" s="281">
        <v>13</v>
      </c>
      <c r="C490" s="276"/>
    </row>
    <row r="491" s="270" customFormat="1" ht="20.1" customHeight="1" spans="1:3">
      <c r="A491" s="276" t="s">
        <v>25</v>
      </c>
      <c r="B491" s="281"/>
      <c r="C491" s="276"/>
    </row>
    <row r="492" s="270" customFormat="1" ht="20.1" customHeight="1" spans="1:3">
      <c r="A492" s="276" t="s">
        <v>348</v>
      </c>
      <c r="B492" s="281"/>
      <c r="C492" s="276"/>
    </row>
    <row r="493" s="270" customFormat="1" ht="20.1" customHeight="1" spans="1:3">
      <c r="A493" s="276" t="s">
        <v>349</v>
      </c>
      <c r="B493" s="281"/>
      <c r="C493" s="276"/>
    </row>
    <row r="494" s="270" customFormat="1" ht="20.1" customHeight="1" spans="1:3">
      <c r="A494" s="276" t="s">
        <v>350</v>
      </c>
      <c r="B494" s="281"/>
      <c r="C494" s="276"/>
    </row>
    <row r="495" s="270" customFormat="1" ht="20.1" customHeight="1" spans="1:3">
      <c r="A495" s="276" t="s">
        <v>351</v>
      </c>
      <c r="B495" s="281">
        <v>5</v>
      </c>
      <c r="C495" s="276"/>
    </row>
    <row r="496" s="270" customFormat="1" ht="20.1" customHeight="1" spans="1:3">
      <c r="A496" s="276" t="s">
        <v>352</v>
      </c>
      <c r="B496" s="281">
        <v>83</v>
      </c>
      <c r="C496" s="276"/>
    </row>
    <row r="497" s="270" customFormat="1" ht="20.1" customHeight="1" spans="1:3">
      <c r="A497" s="276" t="s">
        <v>353</v>
      </c>
      <c r="B497" s="281"/>
      <c r="C497" s="276"/>
    </row>
    <row r="498" s="270" customFormat="1" ht="20.1" customHeight="1" spans="1:3">
      <c r="A498" s="276" t="s">
        <v>354</v>
      </c>
      <c r="B498" s="281"/>
      <c r="C498" s="276"/>
    </row>
    <row r="499" s="270" customFormat="1" ht="20.1" customHeight="1" spans="1:3">
      <c r="A499" s="276" t="s">
        <v>355</v>
      </c>
      <c r="B499" s="279">
        <f>SUM(B500:B507)</f>
        <v>0</v>
      </c>
      <c r="C499" s="276"/>
    </row>
    <row r="500" s="270" customFormat="1" ht="20.1" customHeight="1" spans="1:3">
      <c r="A500" s="276" t="s">
        <v>23</v>
      </c>
      <c r="B500" s="281"/>
      <c r="C500" s="276"/>
    </row>
    <row r="501" s="270" customFormat="1" ht="20.1" customHeight="1" spans="1:3">
      <c r="A501" s="276" t="s">
        <v>356</v>
      </c>
      <c r="B501" s="281"/>
      <c r="C501" s="276"/>
    </row>
    <row r="502" s="270" customFormat="1" ht="20.1" customHeight="1" spans="1:3">
      <c r="A502" s="276" t="s">
        <v>25</v>
      </c>
      <c r="B502" s="281"/>
      <c r="C502" s="276"/>
    </row>
    <row r="503" s="270" customFormat="1" ht="20.1" customHeight="1" spans="1:3">
      <c r="A503" s="276" t="s">
        <v>357</v>
      </c>
      <c r="B503" s="281"/>
      <c r="C503" s="276"/>
    </row>
    <row r="504" s="270" customFormat="1" ht="20.1" customHeight="1" spans="1:3">
      <c r="A504" s="276" t="s">
        <v>358</v>
      </c>
      <c r="B504" s="281"/>
      <c r="C504" s="276"/>
    </row>
    <row r="505" s="270" customFormat="1" ht="20.1" customHeight="1" spans="1:3">
      <c r="A505" s="276" t="s">
        <v>359</v>
      </c>
      <c r="B505" s="281"/>
      <c r="C505" s="276"/>
    </row>
    <row r="506" s="270" customFormat="1" ht="20.1" customHeight="1" spans="1:3">
      <c r="A506" s="276" t="s">
        <v>360</v>
      </c>
      <c r="B506" s="281"/>
      <c r="C506" s="276"/>
    </row>
    <row r="507" s="270" customFormat="1" ht="20.1" customHeight="1" spans="1:3">
      <c r="A507" s="276" t="s">
        <v>361</v>
      </c>
      <c r="B507" s="281"/>
      <c r="C507" s="276"/>
    </row>
    <row r="508" s="270" customFormat="1" ht="20.1" customHeight="1" spans="1:3">
      <c r="A508" s="276" t="s">
        <v>362</v>
      </c>
      <c r="B508" s="279">
        <f>SUM(B509:B515)</f>
        <v>0</v>
      </c>
      <c r="C508" s="276"/>
    </row>
    <row r="509" s="270" customFormat="1" ht="20.1" customHeight="1" spans="1:3">
      <c r="A509" s="276" t="s">
        <v>23</v>
      </c>
      <c r="B509" s="281"/>
      <c r="C509" s="276"/>
    </row>
    <row r="510" s="270" customFormat="1" ht="20.1" customHeight="1" spans="1:3">
      <c r="A510" s="276" t="s">
        <v>24</v>
      </c>
      <c r="B510" s="281"/>
      <c r="C510" s="276"/>
    </row>
    <row r="511" s="270" customFormat="1" ht="20.1" customHeight="1" spans="1:3">
      <c r="A511" s="276" t="s">
        <v>25</v>
      </c>
      <c r="B511" s="281"/>
      <c r="C511" s="276"/>
    </row>
    <row r="512" s="270" customFormat="1" ht="20.1" customHeight="1" spans="1:3">
      <c r="A512" s="276" t="s">
        <v>363</v>
      </c>
      <c r="B512" s="281"/>
      <c r="C512" s="276"/>
    </row>
    <row r="513" s="270" customFormat="1" ht="20.1" customHeight="1" spans="1:3">
      <c r="A513" s="276" t="s">
        <v>364</v>
      </c>
      <c r="B513" s="281"/>
      <c r="C513" s="276"/>
    </row>
    <row r="514" s="270" customFormat="1" ht="20.1" customHeight="1" spans="1:3">
      <c r="A514" s="276" t="s">
        <v>365</v>
      </c>
      <c r="B514" s="281"/>
      <c r="C514" s="276"/>
    </row>
    <row r="515" s="270" customFormat="1" ht="20.1" customHeight="1" spans="1:3">
      <c r="A515" s="276" t="s">
        <v>366</v>
      </c>
      <c r="B515" s="281"/>
      <c r="C515" s="276"/>
    </row>
    <row r="516" s="270" customFormat="1" ht="20.1" customHeight="1" spans="1:3">
      <c r="A516" s="276" t="s">
        <v>367</v>
      </c>
      <c r="B516" s="279">
        <f>SUM(B517:B519)</f>
        <v>0</v>
      </c>
      <c r="C516" s="276"/>
    </row>
    <row r="517" s="270" customFormat="1" ht="20.1" customHeight="1" spans="1:3">
      <c r="A517" s="276" t="s">
        <v>368</v>
      </c>
      <c r="B517" s="281"/>
      <c r="C517" s="276"/>
    </row>
    <row r="518" s="270" customFormat="1" ht="20.1" customHeight="1" spans="1:3">
      <c r="A518" s="276" t="s">
        <v>369</v>
      </c>
      <c r="B518" s="281"/>
      <c r="C518" s="276"/>
    </row>
    <row r="519" s="270" customFormat="1" ht="20.1" customHeight="1" spans="1:3">
      <c r="A519" s="276" t="s">
        <v>370</v>
      </c>
      <c r="B519" s="281"/>
      <c r="C519" s="276"/>
    </row>
    <row r="520" s="270" customFormat="1" ht="20.1" customHeight="1" spans="1:3">
      <c r="A520" s="276" t="s">
        <v>371</v>
      </c>
      <c r="B520" s="295">
        <f>SUM(B521,B535,B543,B545,B553,B557,B567,B575,B582,B590,B599,B604,B607,B610,B613,B616,B619,B623,B628,B636,B639)</f>
        <v>35829</v>
      </c>
      <c r="C520" s="276"/>
    </row>
    <row r="521" s="270" customFormat="1" ht="20.1" customHeight="1" spans="1:3">
      <c r="A521" s="276" t="s">
        <v>372</v>
      </c>
      <c r="B521" s="279">
        <f>SUM(B522:B534)</f>
        <v>307</v>
      </c>
      <c r="C521" s="276"/>
    </row>
    <row r="522" s="270" customFormat="1" ht="20.1" customHeight="1" spans="1:3">
      <c r="A522" s="276" t="s">
        <v>23</v>
      </c>
      <c r="B522" s="281">
        <v>114</v>
      </c>
      <c r="C522" s="276"/>
    </row>
    <row r="523" s="270" customFormat="1" ht="20.1" customHeight="1" spans="1:3">
      <c r="A523" s="276" t="s">
        <v>24</v>
      </c>
      <c r="B523" s="281">
        <v>193</v>
      </c>
      <c r="C523" s="276"/>
    </row>
    <row r="524" s="270" customFormat="1" ht="20.1" customHeight="1" spans="1:3">
      <c r="A524" s="276" t="s">
        <v>25</v>
      </c>
      <c r="B524" s="281"/>
      <c r="C524" s="276"/>
    </row>
    <row r="525" s="270" customFormat="1" ht="20.1" customHeight="1" spans="1:3">
      <c r="A525" s="276" t="s">
        <v>373</v>
      </c>
      <c r="B525" s="281"/>
      <c r="C525" s="276"/>
    </row>
    <row r="526" s="270" customFormat="1" ht="20.1" customHeight="1" spans="1:3">
      <c r="A526" s="276" t="s">
        <v>374</v>
      </c>
      <c r="B526" s="281"/>
      <c r="C526" s="276"/>
    </row>
    <row r="527" s="270" customFormat="1" ht="20.1" customHeight="1" spans="1:3">
      <c r="A527" s="276" t="s">
        <v>375</v>
      </c>
      <c r="B527" s="281"/>
      <c r="C527" s="276"/>
    </row>
    <row r="528" s="270" customFormat="1" ht="20.1" customHeight="1" spans="1:3">
      <c r="A528" s="276" t="s">
        <v>376</v>
      </c>
      <c r="B528" s="281"/>
      <c r="C528" s="276"/>
    </row>
    <row r="529" s="270" customFormat="1" ht="20.1" customHeight="1" spans="1:3">
      <c r="A529" s="276" t="s">
        <v>65</v>
      </c>
      <c r="B529" s="281"/>
      <c r="C529" s="276"/>
    </row>
    <row r="530" s="270" customFormat="1" ht="20.1" customHeight="1" spans="1:3">
      <c r="A530" s="276" t="s">
        <v>377</v>
      </c>
      <c r="B530" s="281"/>
      <c r="C530" s="276"/>
    </row>
    <row r="531" s="270" customFormat="1" ht="20.1" customHeight="1" spans="1:3">
      <c r="A531" s="276" t="s">
        <v>378</v>
      </c>
      <c r="B531" s="281"/>
      <c r="C531" s="276"/>
    </row>
    <row r="532" s="270" customFormat="1" ht="20.1" customHeight="1" spans="1:3">
      <c r="A532" s="276" t="s">
        <v>379</v>
      </c>
      <c r="B532" s="281"/>
      <c r="C532" s="276"/>
    </row>
    <row r="533" s="270" customFormat="1" ht="20.1" customHeight="1" spans="1:3">
      <c r="A533" s="276" t="s">
        <v>380</v>
      </c>
      <c r="B533" s="281"/>
      <c r="C533" s="276"/>
    </row>
    <row r="534" s="270" customFormat="1" ht="20.1" customHeight="1" spans="1:3">
      <c r="A534" s="276" t="s">
        <v>381</v>
      </c>
      <c r="B534" s="281"/>
      <c r="C534" s="276"/>
    </row>
    <row r="535" s="270" customFormat="1" ht="20.1" customHeight="1" spans="1:3">
      <c r="A535" s="276" t="s">
        <v>382</v>
      </c>
      <c r="B535" s="279">
        <f>SUM(B536:B542)</f>
        <v>1040</v>
      </c>
      <c r="C535" s="276"/>
    </row>
    <row r="536" s="270" customFormat="1" ht="20.1" customHeight="1" spans="1:3">
      <c r="A536" s="276" t="s">
        <v>23</v>
      </c>
      <c r="B536" s="281">
        <v>311</v>
      </c>
      <c r="C536" s="276"/>
    </row>
    <row r="537" s="270" customFormat="1" ht="20.1" customHeight="1" spans="1:3">
      <c r="A537" s="276" t="s">
        <v>24</v>
      </c>
      <c r="B537" s="281">
        <v>729</v>
      </c>
      <c r="C537" s="276"/>
    </row>
    <row r="538" s="270" customFormat="1" ht="20.1" customHeight="1" spans="1:3">
      <c r="A538" s="276" t="s">
        <v>25</v>
      </c>
      <c r="B538" s="281"/>
      <c r="C538" s="276"/>
    </row>
    <row r="539" s="270" customFormat="1" ht="20.1" customHeight="1" spans="1:3">
      <c r="A539" s="276" t="s">
        <v>383</v>
      </c>
      <c r="B539" s="281"/>
      <c r="C539" s="276"/>
    </row>
    <row r="540" s="270" customFormat="1" ht="20.1" customHeight="1" spans="1:3">
      <c r="A540" s="276" t="s">
        <v>384</v>
      </c>
      <c r="B540" s="281"/>
      <c r="C540" s="276"/>
    </row>
    <row r="541" s="270" customFormat="1" ht="20.1" customHeight="1" spans="1:3">
      <c r="A541" s="276" t="s">
        <v>385</v>
      </c>
      <c r="B541" s="281"/>
      <c r="C541" s="276"/>
    </row>
    <row r="542" s="270" customFormat="1" ht="20.1" customHeight="1" spans="1:3">
      <c r="A542" s="276" t="s">
        <v>386</v>
      </c>
      <c r="B542" s="281"/>
      <c r="C542" s="276"/>
    </row>
    <row r="543" s="270" customFormat="1" ht="20.1" customHeight="1" spans="1:3">
      <c r="A543" s="276" t="s">
        <v>387</v>
      </c>
      <c r="B543" s="279">
        <f>SUM(B544)</f>
        <v>0</v>
      </c>
      <c r="C543" s="276"/>
    </row>
    <row r="544" s="270" customFormat="1" ht="20.1" customHeight="1" spans="1:3">
      <c r="A544" s="276" t="s">
        <v>388</v>
      </c>
      <c r="B544" s="281"/>
      <c r="C544" s="276"/>
    </row>
    <row r="545" s="270" customFormat="1" ht="20.1" customHeight="1" spans="1:3">
      <c r="A545" s="276" t="s">
        <v>389</v>
      </c>
      <c r="B545" s="279">
        <f>SUM(B546:B552)</f>
        <v>11763</v>
      </c>
      <c r="C545" s="276"/>
    </row>
    <row r="546" s="270" customFormat="1" ht="20.1" customHeight="1" spans="1:3">
      <c r="A546" s="276" t="s">
        <v>390</v>
      </c>
      <c r="B546" s="281">
        <v>271</v>
      </c>
      <c r="C546" s="276"/>
    </row>
    <row r="547" s="270" customFormat="1" ht="20.1" customHeight="1" spans="1:3">
      <c r="A547" s="276" t="s">
        <v>391</v>
      </c>
      <c r="B547" s="281"/>
      <c r="C547" s="276"/>
    </row>
    <row r="548" s="270" customFormat="1" ht="20.1" customHeight="1" spans="1:3">
      <c r="A548" s="276" t="s">
        <v>392</v>
      </c>
      <c r="B548" s="281"/>
      <c r="C548" s="276"/>
    </row>
    <row r="549" s="270" customFormat="1" ht="20.1" customHeight="1" spans="1:3">
      <c r="A549" s="276" t="s">
        <v>393</v>
      </c>
      <c r="B549" s="281">
        <v>3491</v>
      </c>
      <c r="C549" s="276"/>
    </row>
    <row r="550" s="270" customFormat="1" ht="20.1" customHeight="1" spans="1:3">
      <c r="A550" s="276" t="s">
        <v>394</v>
      </c>
      <c r="B550" s="281"/>
      <c r="C550" s="276"/>
    </row>
    <row r="551" s="270" customFormat="1" ht="20.1" customHeight="1" spans="1:3">
      <c r="A551" s="276" t="s">
        <v>395</v>
      </c>
      <c r="B551" s="281">
        <v>8001</v>
      </c>
      <c r="C551" s="276"/>
    </row>
    <row r="552" s="270" customFormat="1" ht="20.1" customHeight="1" spans="1:3">
      <c r="A552" s="276" t="s">
        <v>396</v>
      </c>
      <c r="B552" s="281"/>
      <c r="C552" s="276"/>
    </row>
    <row r="553" s="270" customFormat="1" ht="20.1" customHeight="1" spans="1:3">
      <c r="A553" s="276" t="s">
        <v>397</v>
      </c>
      <c r="B553" s="279">
        <f>SUM(B554:B556)</f>
        <v>0</v>
      </c>
      <c r="C553" s="276"/>
    </row>
    <row r="554" s="270" customFormat="1" ht="20.1" customHeight="1" spans="1:3">
      <c r="A554" s="276" t="s">
        <v>398</v>
      </c>
      <c r="B554" s="281"/>
      <c r="C554" s="276"/>
    </row>
    <row r="555" s="270" customFormat="1" ht="20.1" customHeight="1" spans="1:3">
      <c r="A555" s="276" t="s">
        <v>399</v>
      </c>
      <c r="B555" s="281"/>
      <c r="C555" s="276"/>
    </row>
    <row r="556" s="270" customFormat="1" ht="20.1" customHeight="1" spans="1:3">
      <c r="A556" s="276" t="s">
        <v>400</v>
      </c>
      <c r="B556" s="281"/>
      <c r="C556" s="276"/>
    </row>
    <row r="557" s="270" customFormat="1" ht="20.1" customHeight="1" spans="1:3">
      <c r="A557" s="276" t="s">
        <v>401</v>
      </c>
      <c r="B557" s="279">
        <f>SUM(B558:B566)</f>
        <v>1219</v>
      </c>
      <c r="C557" s="276"/>
    </row>
    <row r="558" s="270" customFormat="1" ht="20.1" customHeight="1" spans="1:3">
      <c r="A558" s="276" t="s">
        <v>402</v>
      </c>
      <c r="B558" s="281">
        <v>1091</v>
      </c>
      <c r="C558" s="276"/>
    </row>
    <row r="559" s="270" customFormat="1" ht="20.1" customHeight="1" spans="1:3">
      <c r="A559" s="276" t="s">
        <v>403</v>
      </c>
      <c r="B559" s="281"/>
      <c r="C559" s="276"/>
    </row>
    <row r="560" s="270" customFormat="1" ht="20.1" customHeight="1" spans="1:3">
      <c r="A560" s="276" t="s">
        <v>404</v>
      </c>
      <c r="B560" s="281"/>
      <c r="C560" s="276"/>
    </row>
    <row r="561" s="270" customFormat="1" ht="20.1" customHeight="1" spans="1:3">
      <c r="A561" s="276" t="s">
        <v>405</v>
      </c>
      <c r="B561" s="281">
        <v>128</v>
      </c>
      <c r="C561" s="276"/>
    </row>
    <row r="562" s="270" customFormat="1" ht="20.1" customHeight="1" spans="1:3">
      <c r="A562" s="276" t="s">
        <v>406</v>
      </c>
      <c r="B562" s="281"/>
      <c r="C562" s="276"/>
    </row>
    <row r="563" s="270" customFormat="1" ht="20.1" customHeight="1" spans="1:3">
      <c r="A563" s="276" t="s">
        <v>407</v>
      </c>
      <c r="B563" s="281"/>
      <c r="C563" s="276"/>
    </row>
    <row r="564" s="270" customFormat="1" ht="20.1" customHeight="1" spans="1:3">
      <c r="A564" s="276" t="s">
        <v>408</v>
      </c>
      <c r="B564" s="281"/>
      <c r="C564" s="276"/>
    </row>
    <row r="565" s="270" customFormat="1" ht="20.1" customHeight="1" spans="1:3">
      <c r="A565" s="276" t="s">
        <v>409</v>
      </c>
      <c r="B565" s="281"/>
      <c r="C565" s="276"/>
    </row>
    <row r="566" s="270" customFormat="1" ht="20.1" customHeight="1" spans="1:3">
      <c r="A566" s="276" t="s">
        <v>410</v>
      </c>
      <c r="B566" s="281"/>
      <c r="C566" s="276"/>
    </row>
    <row r="567" s="270" customFormat="1" ht="20.1" customHeight="1" spans="1:3">
      <c r="A567" s="276" t="s">
        <v>411</v>
      </c>
      <c r="B567" s="279">
        <f>SUM(B568:B574)</f>
        <v>2494</v>
      </c>
      <c r="C567" s="276"/>
    </row>
    <row r="568" s="270" customFormat="1" ht="20.1" customHeight="1" spans="1:3">
      <c r="A568" s="276" t="s">
        <v>412</v>
      </c>
      <c r="B568" s="281">
        <v>110</v>
      </c>
      <c r="C568" s="276"/>
    </row>
    <row r="569" s="270" customFormat="1" ht="20.1" customHeight="1" spans="1:3">
      <c r="A569" s="276" t="s">
        <v>413</v>
      </c>
      <c r="B569" s="281">
        <v>1734</v>
      </c>
      <c r="C569" s="276"/>
    </row>
    <row r="570" s="270" customFormat="1" ht="20.1" customHeight="1" spans="1:3">
      <c r="A570" s="276" t="s">
        <v>414</v>
      </c>
      <c r="B570" s="281">
        <v>250</v>
      </c>
      <c r="C570" s="276"/>
    </row>
    <row r="571" s="270" customFormat="1" ht="20.1" customHeight="1" spans="1:3">
      <c r="A571" s="276" t="s">
        <v>415</v>
      </c>
      <c r="B571" s="281"/>
      <c r="C571" s="276"/>
    </row>
    <row r="572" s="270" customFormat="1" ht="20.1" customHeight="1" spans="1:3">
      <c r="A572" s="276" t="s">
        <v>416</v>
      </c>
      <c r="B572" s="281">
        <v>400</v>
      </c>
      <c r="C572" s="276"/>
    </row>
    <row r="573" s="270" customFormat="1" ht="20.1" customHeight="1" spans="1:3">
      <c r="A573" s="276" t="s">
        <v>417</v>
      </c>
      <c r="B573" s="281"/>
      <c r="C573" s="276"/>
    </row>
    <row r="574" s="270" customFormat="1" ht="20.1" customHeight="1" spans="1:3">
      <c r="A574" s="276" t="s">
        <v>418</v>
      </c>
      <c r="B574" s="281"/>
      <c r="C574" s="276"/>
    </row>
    <row r="575" s="270" customFormat="1" ht="20.1" customHeight="1" spans="1:3">
      <c r="A575" s="276" t="s">
        <v>419</v>
      </c>
      <c r="B575" s="279">
        <f>SUM(B576:B581)</f>
        <v>560</v>
      </c>
      <c r="C575" s="296"/>
    </row>
    <row r="576" s="270" customFormat="1" ht="20.1" customHeight="1" spans="1:3">
      <c r="A576" s="276" t="s">
        <v>420</v>
      </c>
      <c r="B576" s="281">
        <v>560</v>
      </c>
      <c r="C576" s="296"/>
    </row>
    <row r="577" s="270" customFormat="1" ht="20.1" customHeight="1" spans="1:3">
      <c r="A577" s="276" t="s">
        <v>421</v>
      </c>
      <c r="B577" s="281"/>
      <c r="C577" s="276"/>
    </row>
    <row r="578" s="270" customFormat="1" ht="20.1" customHeight="1" spans="1:3">
      <c r="A578" s="276" t="s">
        <v>422</v>
      </c>
      <c r="B578" s="281"/>
      <c r="C578" s="276"/>
    </row>
    <row r="579" s="270" customFormat="1" ht="20.1" customHeight="1" spans="1:3">
      <c r="A579" s="276" t="s">
        <v>423</v>
      </c>
      <c r="B579" s="281"/>
      <c r="C579" s="276"/>
    </row>
    <row r="580" s="270" customFormat="1" ht="20.1" customHeight="1" spans="1:3">
      <c r="A580" s="276" t="s">
        <v>424</v>
      </c>
      <c r="B580" s="281"/>
      <c r="C580" s="276"/>
    </row>
    <row r="581" s="270" customFormat="1" ht="20.1" customHeight="1" spans="1:3">
      <c r="A581" s="276" t="s">
        <v>425</v>
      </c>
      <c r="B581" s="281"/>
      <c r="C581" s="276"/>
    </row>
    <row r="582" s="270" customFormat="1" ht="20.1" customHeight="1" spans="1:3">
      <c r="A582" s="276" t="s">
        <v>426</v>
      </c>
      <c r="B582" s="279">
        <f>SUM(B583:B589)</f>
        <v>710</v>
      </c>
      <c r="C582" s="296"/>
    </row>
    <row r="583" s="270" customFormat="1" ht="20.1" customHeight="1" spans="1:3">
      <c r="A583" s="276" t="s">
        <v>427</v>
      </c>
      <c r="B583" s="281">
        <v>50</v>
      </c>
      <c r="C583" s="296"/>
    </row>
    <row r="584" s="270" customFormat="1" ht="20.1" customHeight="1" spans="1:3">
      <c r="A584" s="276" t="s">
        <v>428</v>
      </c>
      <c r="B584" s="281">
        <v>660</v>
      </c>
      <c r="C584" s="296"/>
    </row>
    <row r="585" s="270" customFormat="1" ht="20.1" customHeight="1" spans="1:3">
      <c r="A585" s="276" t="s">
        <v>429</v>
      </c>
      <c r="B585" s="281"/>
      <c r="C585" s="276"/>
    </row>
    <row r="586" s="270" customFormat="1" ht="20.1" customHeight="1" spans="1:3">
      <c r="A586" s="276" t="s">
        <v>430</v>
      </c>
      <c r="B586" s="281"/>
      <c r="C586" s="276"/>
    </row>
    <row r="587" s="270" customFormat="1" ht="20.1" customHeight="1" spans="1:3">
      <c r="A587" s="276" t="s">
        <v>431</v>
      </c>
      <c r="B587" s="281"/>
      <c r="C587" s="276"/>
    </row>
    <row r="588" s="270" customFormat="1" ht="20.1" customHeight="1" spans="1:3">
      <c r="A588" s="276" t="s">
        <v>432</v>
      </c>
      <c r="B588" s="281"/>
      <c r="C588" s="276"/>
    </row>
    <row r="589" s="270" customFormat="1" ht="20.1" customHeight="1" spans="1:3">
      <c r="A589" s="276" t="s">
        <v>433</v>
      </c>
      <c r="B589" s="281"/>
      <c r="C589" s="276"/>
    </row>
    <row r="590" s="270" customFormat="1" ht="20.1" customHeight="1" spans="1:3">
      <c r="A590" s="276" t="s">
        <v>434</v>
      </c>
      <c r="B590" s="279">
        <f>SUM(B591:B598)</f>
        <v>2180</v>
      </c>
      <c r="C590" s="276"/>
    </row>
    <row r="591" s="270" customFormat="1" ht="20.1" customHeight="1" spans="1:3">
      <c r="A591" s="276" t="s">
        <v>23</v>
      </c>
      <c r="B591" s="281"/>
      <c r="C591" s="276"/>
    </row>
    <row r="592" s="270" customFormat="1" ht="20.1" customHeight="1" spans="1:3">
      <c r="A592" s="276" t="s">
        <v>24</v>
      </c>
      <c r="B592" s="281">
        <v>104</v>
      </c>
      <c r="C592" s="276"/>
    </row>
    <row r="593" s="270" customFormat="1" ht="20.1" customHeight="1" spans="1:3">
      <c r="A593" s="276" t="s">
        <v>25</v>
      </c>
      <c r="B593" s="281"/>
      <c r="C593" s="276"/>
    </row>
    <row r="594" s="270" customFormat="1" ht="20.1" customHeight="1" spans="1:3">
      <c r="A594" s="276" t="s">
        <v>435</v>
      </c>
      <c r="B594" s="281">
        <v>610</v>
      </c>
      <c r="C594" s="276"/>
    </row>
    <row r="595" s="270" customFormat="1" ht="20.1" customHeight="1" spans="1:3">
      <c r="A595" s="276" t="s">
        <v>436</v>
      </c>
      <c r="B595" s="281">
        <v>286</v>
      </c>
      <c r="C595" s="276"/>
    </row>
    <row r="596" s="270" customFormat="1" ht="20.1" customHeight="1" spans="1:3">
      <c r="A596" s="276" t="s">
        <v>437</v>
      </c>
      <c r="B596" s="281"/>
      <c r="C596" s="276"/>
    </row>
    <row r="597" s="270" customFormat="1" ht="20.1" customHeight="1" spans="1:3">
      <c r="A597" s="276" t="s">
        <v>438</v>
      </c>
      <c r="B597" s="281">
        <v>1180</v>
      </c>
      <c r="C597" s="276"/>
    </row>
    <row r="598" s="270" customFormat="1" ht="20.1" customHeight="1" spans="1:3">
      <c r="A598" s="276" t="s">
        <v>439</v>
      </c>
      <c r="B598" s="281"/>
      <c r="C598" s="276"/>
    </row>
    <row r="599" s="270" customFormat="1" ht="20.1" customHeight="1" spans="1:3">
      <c r="A599" s="276" t="s">
        <v>440</v>
      </c>
      <c r="B599" s="279">
        <f>SUM(B600:B603)</f>
        <v>0</v>
      </c>
      <c r="C599" s="276"/>
    </row>
    <row r="600" s="270" customFormat="1" ht="20.1" customHeight="1" spans="1:3">
      <c r="A600" s="276" t="s">
        <v>23</v>
      </c>
      <c r="B600" s="281"/>
      <c r="C600" s="276"/>
    </row>
    <row r="601" s="270" customFormat="1" ht="20.1" customHeight="1" spans="1:3">
      <c r="A601" s="276" t="s">
        <v>24</v>
      </c>
      <c r="B601" s="281"/>
      <c r="C601" s="276"/>
    </row>
    <row r="602" s="270" customFormat="1" ht="20.1" customHeight="1" spans="1:3">
      <c r="A602" s="276" t="s">
        <v>25</v>
      </c>
      <c r="B602" s="281"/>
      <c r="C602" s="276"/>
    </row>
    <row r="603" s="270" customFormat="1" ht="20.1" customHeight="1" spans="1:3">
      <c r="A603" s="276" t="s">
        <v>441</v>
      </c>
      <c r="B603" s="281"/>
      <c r="C603" s="276"/>
    </row>
    <row r="604" s="270" customFormat="1" ht="20.1" customHeight="1" spans="1:3">
      <c r="A604" s="276" t="s">
        <v>442</v>
      </c>
      <c r="B604" s="279">
        <f>SUM(B605:B606)</f>
        <v>395</v>
      </c>
      <c r="C604" s="276"/>
    </row>
    <row r="605" s="270" customFormat="1" ht="20.1" customHeight="1" spans="1:3">
      <c r="A605" s="276" t="s">
        <v>443</v>
      </c>
      <c r="B605" s="281">
        <v>50</v>
      </c>
      <c r="C605" s="276"/>
    </row>
    <row r="606" s="270" customFormat="1" ht="20.1" customHeight="1" spans="1:3">
      <c r="A606" s="276" t="s">
        <v>444</v>
      </c>
      <c r="B606" s="281">
        <v>345</v>
      </c>
      <c r="C606" s="276"/>
    </row>
    <row r="607" s="270" customFormat="1" ht="20.1" customHeight="1" spans="1:3">
      <c r="A607" s="276" t="s">
        <v>445</v>
      </c>
      <c r="B607" s="279">
        <f>SUM(B608:B609)</f>
        <v>0</v>
      </c>
      <c r="C607" s="276"/>
    </row>
    <row r="608" s="270" customFormat="1" ht="20.1" customHeight="1" spans="1:3">
      <c r="A608" s="276" t="s">
        <v>446</v>
      </c>
      <c r="B608" s="281"/>
      <c r="C608" s="276"/>
    </row>
    <row r="609" s="270" customFormat="1" ht="20.1" customHeight="1" spans="1:3">
      <c r="A609" s="276" t="s">
        <v>447</v>
      </c>
      <c r="B609" s="281"/>
      <c r="C609" s="276"/>
    </row>
    <row r="610" s="270" customFormat="1" ht="20.1" customHeight="1" spans="1:3">
      <c r="A610" s="276" t="s">
        <v>448</v>
      </c>
      <c r="B610" s="279">
        <f>SUM(B611:B612)</f>
        <v>400</v>
      </c>
      <c r="C610" s="276"/>
    </row>
    <row r="611" s="270" customFormat="1" ht="20.1" customHeight="1" spans="1:3">
      <c r="A611" s="276" t="s">
        <v>449</v>
      </c>
      <c r="B611" s="281"/>
      <c r="C611" s="276"/>
    </row>
    <row r="612" s="270" customFormat="1" ht="20.1" customHeight="1" spans="1:3">
      <c r="A612" s="276" t="s">
        <v>450</v>
      </c>
      <c r="B612" s="281">
        <v>400</v>
      </c>
      <c r="C612" s="276"/>
    </row>
    <row r="613" s="270" customFormat="1" ht="20.1" customHeight="1" spans="1:3">
      <c r="A613" s="276" t="s">
        <v>451</v>
      </c>
      <c r="B613" s="279">
        <f>SUM(B614:B615)</f>
        <v>0</v>
      </c>
      <c r="C613" s="276"/>
    </row>
    <row r="614" s="270" customFormat="1" ht="20.1" customHeight="1" spans="1:3">
      <c r="A614" s="276" t="s">
        <v>452</v>
      </c>
      <c r="B614" s="281"/>
      <c r="C614" s="276"/>
    </row>
    <row r="615" s="270" customFormat="1" ht="20.1" customHeight="1" spans="1:3">
      <c r="A615" s="276" t="s">
        <v>453</v>
      </c>
      <c r="B615" s="281"/>
      <c r="C615" s="276"/>
    </row>
    <row r="616" s="270" customFormat="1" ht="20.1" customHeight="1" spans="1:3">
      <c r="A616" s="276" t="s">
        <v>454</v>
      </c>
      <c r="B616" s="279">
        <f>SUM(B617:B618)</f>
        <v>0</v>
      </c>
      <c r="C616" s="276"/>
    </row>
    <row r="617" s="270" customFormat="1" ht="20.1" customHeight="1" spans="1:3">
      <c r="A617" s="276" t="s">
        <v>455</v>
      </c>
      <c r="B617" s="281"/>
      <c r="C617" s="276"/>
    </row>
    <row r="618" s="270" customFormat="1" ht="20.1" customHeight="1" spans="1:3">
      <c r="A618" s="276" t="s">
        <v>456</v>
      </c>
      <c r="B618" s="281"/>
      <c r="C618" s="276"/>
    </row>
    <row r="619" s="270" customFormat="1" ht="20.1" customHeight="1" spans="1:3">
      <c r="A619" s="276" t="s">
        <v>457</v>
      </c>
      <c r="B619" s="279">
        <f>SUM(B620:B622)</f>
        <v>13193</v>
      </c>
      <c r="C619" s="276"/>
    </row>
    <row r="620" s="270" customFormat="1" ht="20.1" customHeight="1" spans="1:3">
      <c r="A620" s="276" t="s">
        <v>458</v>
      </c>
      <c r="B620" s="281"/>
      <c r="C620" s="276"/>
    </row>
    <row r="621" s="270" customFormat="1" ht="20.1" customHeight="1" spans="1:3">
      <c r="A621" s="276" t="s">
        <v>459</v>
      </c>
      <c r="B621" s="281">
        <v>10784</v>
      </c>
      <c r="C621" s="276"/>
    </row>
    <row r="622" s="270" customFormat="1" ht="20.1" customHeight="1" spans="1:3">
      <c r="A622" s="276" t="s">
        <v>460</v>
      </c>
      <c r="B622" s="281">
        <v>2409</v>
      </c>
      <c r="C622" s="276"/>
    </row>
    <row r="623" s="270" customFormat="1" ht="20.1" customHeight="1" spans="1:3">
      <c r="A623" s="276" t="s">
        <v>461</v>
      </c>
      <c r="B623" s="279">
        <f>SUM(B624:B627)</f>
        <v>129</v>
      </c>
      <c r="C623" s="276"/>
    </row>
    <row r="624" s="270" customFormat="1" ht="20.1" customHeight="1" spans="1:3">
      <c r="A624" s="276" t="s">
        <v>462</v>
      </c>
      <c r="B624" s="281"/>
      <c r="C624" s="276"/>
    </row>
    <row r="625" s="270" customFormat="1" ht="20.1" customHeight="1" spans="1:3">
      <c r="A625" s="276" t="s">
        <v>463</v>
      </c>
      <c r="B625" s="281">
        <v>86</v>
      </c>
      <c r="C625" s="276"/>
    </row>
    <row r="626" s="270" customFormat="1" ht="20.1" customHeight="1" spans="1:3">
      <c r="A626" s="276" t="s">
        <v>464</v>
      </c>
      <c r="B626" s="281">
        <v>43</v>
      </c>
      <c r="C626" s="276"/>
    </row>
    <row r="627" s="270" customFormat="1" ht="20.1" customHeight="1" spans="1:3">
      <c r="A627" s="276" t="s">
        <v>465</v>
      </c>
      <c r="B627" s="281"/>
      <c r="C627" s="276"/>
    </row>
    <row r="628" s="270" customFormat="1" ht="20.1" customHeight="1" spans="1:3">
      <c r="A628" s="297" t="s">
        <v>466</v>
      </c>
      <c r="B628" s="279">
        <f>SUM(B629:B635)</f>
        <v>372</v>
      </c>
      <c r="C628" s="276"/>
    </row>
    <row r="629" s="270" customFormat="1" ht="20.1" customHeight="1" spans="1:3">
      <c r="A629" s="276" t="s">
        <v>23</v>
      </c>
      <c r="B629" s="281">
        <v>89</v>
      </c>
      <c r="C629" s="296"/>
    </row>
    <row r="630" s="270" customFormat="1" ht="20.1" customHeight="1" spans="1:3">
      <c r="A630" s="276" t="s">
        <v>24</v>
      </c>
      <c r="B630" s="281">
        <v>283</v>
      </c>
      <c r="C630" s="276"/>
    </row>
    <row r="631" s="270" customFormat="1" ht="20.1" customHeight="1" spans="1:3">
      <c r="A631" s="276" t="s">
        <v>25</v>
      </c>
      <c r="B631" s="281"/>
      <c r="C631" s="276"/>
    </row>
    <row r="632" s="270" customFormat="1" ht="20.1" customHeight="1" spans="1:3">
      <c r="A632" s="276" t="s">
        <v>467</v>
      </c>
      <c r="B632" s="281"/>
      <c r="C632" s="276"/>
    </row>
    <row r="633" s="270" customFormat="1" ht="20.1" customHeight="1" spans="1:3">
      <c r="A633" s="276" t="s">
        <v>468</v>
      </c>
      <c r="B633" s="281"/>
      <c r="C633" s="276"/>
    </row>
    <row r="634" s="270" customFormat="1" ht="20.1" customHeight="1" spans="1:3">
      <c r="A634" s="276" t="s">
        <v>32</v>
      </c>
      <c r="B634" s="281"/>
      <c r="C634" s="276"/>
    </row>
    <row r="635" s="270" customFormat="1" ht="20.1" customHeight="1" spans="1:3">
      <c r="A635" s="276" t="s">
        <v>469</v>
      </c>
      <c r="B635" s="281"/>
      <c r="C635" s="276"/>
    </row>
    <row r="636" s="270" customFormat="1" ht="20.1" customHeight="1" spans="1:3">
      <c r="A636" s="276" t="s">
        <v>470</v>
      </c>
      <c r="B636" s="279">
        <f>SUM(B637:B638)</f>
        <v>0</v>
      </c>
      <c r="C636" s="276"/>
    </row>
    <row r="637" s="270" customFormat="1" ht="20.1" customHeight="1" spans="1:3">
      <c r="A637" s="276" t="s">
        <v>471</v>
      </c>
      <c r="B637" s="281"/>
      <c r="C637" s="276"/>
    </row>
    <row r="638" s="270" customFormat="1" ht="20.1" customHeight="1" spans="1:3">
      <c r="A638" s="276" t="s">
        <v>472</v>
      </c>
      <c r="B638" s="281"/>
      <c r="C638" s="276"/>
    </row>
    <row r="639" s="270" customFormat="1" ht="20.1" customHeight="1" spans="1:3">
      <c r="A639" s="276" t="s">
        <v>473</v>
      </c>
      <c r="B639" s="281">
        <v>1067</v>
      </c>
      <c r="C639" s="276"/>
    </row>
    <row r="640" s="270" customFormat="1" ht="20.1" customHeight="1" spans="1:3">
      <c r="A640" s="276" t="s">
        <v>474</v>
      </c>
      <c r="B640" s="295">
        <f>SUM(B641,B646,B660,B664,B676,B679,B683,B688,B692,B696,B699,B708,B710)</f>
        <v>43046</v>
      </c>
      <c r="C640" s="276"/>
    </row>
    <row r="641" s="270" customFormat="1" ht="20.1" customHeight="1" spans="1:3">
      <c r="A641" s="276" t="s">
        <v>475</v>
      </c>
      <c r="B641" s="279">
        <f>SUM(B642:B645)</f>
        <v>1563</v>
      </c>
      <c r="C641" s="276"/>
    </row>
    <row r="642" s="270" customFormat="1" ht="20.1" customHeight="1" spans="1:3">
      <c r="A642" s="276" t="s">
        <v>23</v>
      </c>
      <c r="B642" s="281">
        <v>552</v>
      </c>
      <c r="C642" s="276"/>
    </row>
    <row r="643" s="270" customFormat="1" ht="20.1" customHeight="1" spans="1:3">
      <c r="A643" s="276" t="s">
        <v>24</v>
      </c>
      <c r="B643" s="281">
        <v>1011</v>
      </c>
      <c r="C643" s="276"/>
    </row>
    <row r="644" s="270" customFormat="1" ht="20.1" customHeight="1" spans="1:3">
      <c r="A644" s="276" t="s">
        <v>25</v>
      </c>
      <c r="B644" s="281"/>
      <c r="C644" s="276"/>
    </row>
    <row r="645" s="270" customFormat="1" ht="20.1" customHeight="1" spans="1:3">
      <c r="A645" s="276" t="s">
        <v>476</v>
      </c>
      <c r="B645" s="281"/>
      <c r="C645" s="276"/>
    </row>
    <row r="646" s="270" customFormat="1" ht="20.1" customHeight="1" spans="1:3">
      <c r="A646" s="276" t="s">
        <v>477</v>
      </c>
      <c r="B646" s="279">
        <f>SUM(B647:B659)</f>
        <v>1034</v>
      </c>
      <c r="C646" s="276"/>
    </row>
    <row r="647" s="270" customFormat="1" ht="20.1" customHeight="1" spans="1:3">
      <c r="A647" s="276" t="s">
        <v>478</v>
      </c>
      <c r="B647" s="281">
        <v>165</v>
      </c>
      <c r="C647" s="276"/>
    </row>
    <row r="648" s="270" customFormat="1" ht="20.1" customHeight="1" spans="1:3">
      <c r="A648" s="276" t="s">
        <v>479</v>
      </c>
      <c r="B648" s="281">
        <v>669</v>
      </c>
      <c r="C648" s="276"/>
    </row>
    <row r="649" s="270" customFormat="1" ht="20.1" customHeight="1" spans="1:3">
      <c r="A649" s="276" t="s">
        <v>480</v>
      </c>
      <c r="B649" s="281"/>
      <c r="C649" s="276"/>
    </row>
    <row r="650" s="270" customFormat="1" ht="20.1" customHeight="1" spans="1:3">
      <c r="A650" s="276" t="s">
        <v>481</v>
      </c>
      <c r="B650" s="281"/>
      <c r="C650" s="296"/>
    </row>
    <row r="651" s="270" customFormat="1" ht="20.1" customHeight="1" spans="1:3">
      <c r="A651" s="276" t="s">
        <v>482</v>
      </c>
      <c r="B651" s="281"/>
      <c r="C651" s="296"/>
    </row>
    <row r="652" s="270" customFormat="1" ht="20.1" customHeight="1" spans="1:3">
      <c r="A652" s="276" t="s">
        <v>483</v>
      </c>
      <c r="B652" s="281"/>
      <c r="C652" s="296"/>
    </row>
    <row r="653" s="270" customFormat="1" ht="20.1" customHeight="1" spans="1:3">
      <c r="A653" s="276" t="s">
        <v>484</v>
      </c>
      <c r="B653" s="281"/>
      <c r="C653" s="276"/>
    </row>
    <row r="654" s="270" customFormat="1" ht="20.1" customHeight="1" spans="1:3">
      <c r="A654" s="276" t="s">
        <v>485</v>
      </c>
      <c r="B654" s="281"/>
      <c r="C654" s="276"/>
    </row>
    <row r="655" s="270" customFormat="1" ht="20.1" customHeight="1" spans="1:3">
      <c r="A655" s="276" t="s">
        <v>486</v>
      </c>
      <c r="B655" s="281"/>
      <c r="C655" s="276"/>
    </row>
    <row r="656" s="270" customFormat="1" ht="20.1" customHeight="1" spans="1:3">
      <c r="A656" s="276" t="s">
        <v>487</v>
      </c>
      <c r="B656" s="281"/>
      <c r="C656" s="276"/>
    </row>
    <row r="657" s="270" customFormat="1" ht="20.1" customHeight="1" spans="1:3">
      <c r="A657" s="276" t="s">
        <v>488</v>
      </c>
      <c r="B657" s="281"/>
      <c r="C657" s="276"/>
    </row>
    <row r="658" s="270" customFormat="1" ht="20.1" customHeight="1" spans="1:3">
      <c r="A658" s="276" t="s">
        <v>489</v>
      </c>
      <c r="B658" s="281"/>
      <c r="C658" s="276"/>
    </row>
    <row r="659" s="270" customFormat="1" ht="20.1" customHeight="1" spans="1:3">
      <c r="A659" s="276" t="s">
        <v>490</v>
      </c>
      <c r="B659" s="281">
        <v>200</v>
      </c>
      <c r="C659" s="276"/>
    </row>
    <row r="660" s="270" customFormat="1" ht="20.1" customHeight="1" spans="1:3">
      <c r="A660" s="276" t="s">
        <v>491</v>
      </c>
      <c r="B660" s="279">
        <f>SUM(B661:B663)</f>
        <v>752</v>
      </c>
      <c r="C660" s="296"/>
    </row>
    <row r="661" s="270" customFormat="1" ht="20.1" customHeight="1" spans="1:3">
      <c r="A661" s="276" t="s">
        <v>492</v>
      </c>
      <c r="B661" s="281"/>
      <c r="C661" s="296"/>
    </row>
    <row r="662" s="270" customFormat="1" ht="20.1" customHeight="1" spans="1:3">
      <c r="A662" s="276" t="s">
        <v>493</v>
      </c>
      <c r="B662" s="281">
        <v>230</v>
      </c>
      <c r="C662" s="296"/>
    </row>
    <row r="663" s="270" customFormat="1" ht="20.1" customHeight="1" spans="1:3">
      <c r="A663" s="276" t="s">
        <v>494</v>
      </c>
      <c r="B663" s="281">
        <v>522</v>
      </c>
      <c r="C663" s="296"/>
    </row>
    <row r="664" s="270" customFormat="1" ht="20.1" customHeight="1" spans="1:3">
      <c r="A664" s="276" t="s">
        <v>495</v>
      </c>
      <c r="B664" s="279">
        <f>SUM(B665:B675)</f>
        <v>4555</v>
      </c>
      <c r="C664" s="296"/>
    </row>
    <row r="665" s="270" customFormat="1" ht="20.1" customHeight="1" spans="1:3">
      <c r="A665" s="276" t="s">
        <v>496</v>
      </c>
      <c r="B665" s="281">
        <v>1042</v>
      </c>
      <c r="C665" s="296"/>
    </row>
    <row r="666" s="270" customFormat="1" ht="20.1" customHeight="1" spans="1:3">
      <c r="A666" s="276" t="s">
        <v>497</v>
      </c>
      <c r="B666" s="281">
        <v>180</v>
      </c>
      <c r="C666" s="296"/>
    </row>
    <row r="667" s="270" customFormat="1" ht="20.1" customHeight="1" spans="1:3">
      <c r="A667" s="276" t="s">
        <v>498</v>
      </c>
      <c r="B667" s="281">
        <v>695</v>
      </c>
      <c r="C667" s="296"/>
    </row>
    <row r="668" s="270" customFormat="1" ht="20.1" customHeight="1" spans="1:3">
      <c r="A668" s="276" t="s">
        <v>499</v>
      </c>
      <c r="B668" s="281"/>
      <c r="C668" s="296"/>
    </row>
    <row r="669" s="270" customFormat="1" ht="20.1" customHeight="1" spans="1:3">
      <c r="A669" s="276" t="s">
        <v>500</v>
      </c>
      <c r="B669" s="281"/>
      <c r="C669" s="276"/>
    </row>
    <row r="670" s="270" customFormat="1" ht="20.1" customHeight="1" spans="1:3">
      <c r="A670" s="276" t="s">
        <v>501</v>
      </c>
      <c r="B670" s="281"/>
      <c r="C670" s="276"/>
    </row>
    <row r="671" s="270" customFormat="1" ht="20.1" customHeight="1" spans="1:3">
      <c r="A671" s="276" t="s">
        <v>502</v>
      </c>
      <c r="B671" s="281"/>
      <c r="C671" s="276"/>
    </row>
    <row r="672" s="270" customFormat="1" ht="20.1" customHeight="1" spans="1:3">
      <c r="A672" s="276" t="s">
        <v>503</v>
      </c>
      <c r="B672" s="281">
        <v>2638</v>
      </c>
      <c r="C672" s="276"/>
    </row>
    <row r="673" s="270" customFormat="1" ht="20.1" customHeight="1" spans="1:3">
      <c r="A673" s="276" t="s">
        <v>504</v>
      </c>
      <c r="B673" s="281"/>
      <c r="C673" s="276"/>
    </row>
    <row r="674" s="270" customFormat="1" ht="20.1" customHeight="1" spans="1:3">
      <c r="A674" s="276" t="s">
        <v>505</v>
      </c>
      <c r="B674" s="281"/>
      <c r="C674" s="276"/>
    </row>
    <row r="675" s="270" customFormat="1" ht="20.1" customHeight="1" spans="1:3">
      <c r="A675" s="276" t="s">
        <v>506</v>
      </c>
      <c r="B675" s="281"/>
      <c r="C675" s="276"/>
    </row>
    <row r="676" s="270" customFormat="1" ht="20.1" customHeight="1" spans="1:3">
      <c r="A676" s="276" t="s">
        <v>507</v>
      </c>
      <c r="B676" s="279">
        <f>SUM(B677:B678)</f>
        <v>0</v>
      </c>
      <c r="C676" s="276"/>
    </row>
    <row r="677" s="270" customFormat="1" ht="20.1" customHeight="1" spans="1:3">
      <c r="A677" s="276" t="s">
        <v>508</v>
      </c>
      <c r="B677" s="281"/>
      <c r="C677" s="276"/>
    </row>
    <row r="678" s="270" customFormat="1" ht="20.1" customHeight="1" spans="1:3">
      <c r="A678" s="276" t="s">
        <v>509</v>
      </c>
      <c r="B678" s="281"/>
      <c r="C678" s="276"/>
    </row>
    <row r="679" s="270" customFormat="1" ht="20.1" customHeight="1" spans="1:3">
      <c r="A679" s="276" t="s">
        <v>510</v>
      </c>
      <c r="B679" s="279">
        <f>SUM(B680:B682)</f>
        <v>372</v>
      </c>
      <c r="C679" s="276"/>
    </row>
    <row r="680" s="270" customFormat="1" ht="20.1" customHeight="1" spans="1:3">
      <c r="A680" s="276" t="s">
        <v>511</v>
      </c>
      <c r="B680" s="281">
        <v>372</v>
      </c>
      <c r="C680" s="276"/>
    </row>
    <row r="681" s="270" customFormat="1" ht="20.1" customHeight="1" spans="1:3">
      <c r="A681" s="276" t="s">
        <v>512</v>
      </c>
      <c r="B681" s="281"/>
      <c r="C681" s="276"/>
    </row>
    <row r="682" s="270" customFormat="1" ht="20.1" customHeight="1" spans="1:3">
      <c r="A682" s="276" t="s">
        <v>513</v>
      </c>
      <c r="B682" s="281"/>
      <c r="C682" s="276"/>
    </row>
    <row r="683" s="270" customFormat="1" ht="20.1" customHeight="1" spans="1:3">
      <c r="A683" s="276" t="s">
        <v>514</v>
      </c>
      <c r="B683" s="279">
        <f>SUM(B684:B687)</f>
        <v>2270</v>
      </c>
      <c r="C683" s="276"/>
    </row>
    <row r="684" s="270" customFormat="1" ht="20.1" customHeight="1" spans="1:3">
      <c r="A684" s="276" t="s">
        <v>515</v>
      </c>
      <c r="B684" s="281"/>
      <c r="C684" s="276"/>
    </row>
    <row r="685" s="270" customFormat="1" ht="20.1" customHeight="1" spans="1:3">
      <c r="A685" s="276" t="s">
        <v>516</v>
      </c>
      <c r="B685" s="281">
        <v>1577</v>
      </c>
      <c r="C685" s="276"/>
    </row>
    <row r="686" s="270" customFormat="1" ht="20.1" customHeight="1" spans="1:3">
      <c r="A686" s="276" t="s">
        <v>517</v>
      </c>
      <c r="B686" s="281"/>
      <c r="C686" s="276"/>
    </row>
    <row r="687" s="270" customFormat="1" ht="20.1" customHeight="1" spans="1:3">
      <c r="A687" s="276" t="s">
        <v>518</v>
      </c>
      <c r="B687" s="281">
        <v>693</v>
      </c>
      <c r="C687" s="276"/>
    </row>
    <row r="688" s="270" customFormat="1" ht="20.1" customHeight="1" spans="1:3">
      <c r="A688" s="276" t="s">
        <v>519</v>
      </c>
      <c r="B688" s="279">
        <f>SUM(B689:B691)</f>
        <v>29155</v>
      </c>
      <c r="C688" s="276"/>
    </row>
    <row r="689" s="270" customFormat="1" ht="20.1" customHeight="1" spans="1:3">
      <c r="A689" s="276" t="s">
        <v>520</v>
      </c>
      <c r="B689" s="281"/>
      <c r="C689" s="276"/>
    </row>
    <row r="690" s="270" customFormat="1" ht="20.1" customHeight="1" spans="1:3">
      <c r="A690" s="276" t="s">
        <v>521</v>
      </c>
      <c r="B690" s="281">
        <v>28090</v>
      </c>
      <c r="C690" s="276"/>
    </row>
    <row r="691" s="270" customFormat="1" ht="20.1" customHeight="1" spans="1:3">
      <c r="A691" s="276" t="s">
        <v>522</v>
      </c>
      <c r="B691" s="281">
        <v>1065</v>
      </c>
      <c r="C691" s="276"/>
    </row>
    <row r="692" s="270" customFormat="1" ht="20.1" customHeight="1" spans="1:3">
      <c r="A692" s="276" t="s">
        <v>523</v>
      </c>
      <c r="B692" s="279">
        <f>SUM(B693:B695)</f>
        <v>1357</v>
      </c>
      <c r="C692" s="276"/>
    </row>
    <row r="693" s="270" customFormat="1" ht="20.1" customHeight="1" spans="1:3">
      <c r="A693" s="276" t="s">
        <v>524</v>
      </c>
      <c r="B693" s="281">
        <v>1357</v>
      </c>
      <c r="C693" s="276"/>
    </row>
    <row r="694" s="270" customFormat="1" ht="20.1" customHeight="1" spans="1:3">
      <c r="A694" s="276" t="s">
        <v>525</v>
      </c>
      <c r="B694" s="281"/>
      <c r="C694" s="276"/>
    </row>
    <row r="695" s="270" customFormat="1" ht="20.1" customHeight="1" spans="1:3">
      <c r="A695" s="276" t="s">
        <v>526</v>
      </c>
      <c r="B695" s="281"/>
      <c r="C695" s="276"/>
    </row>
    <row r="696" s="270" customFormat="1" ht="20.1" customHeight="1" spans="1:3">
      <c r="A696" s="276" t="s">
        <v>527</v>
      </c>
      <c r="B696" s="279">
        <f>SUM(B697:B698)</f>
        <v>82</v>
      </c>
      <c r="C696" s="276"/>
    </row>
    <row r="697" s="270" customFormat="1" ht="20.1" customHeight="1" spans="1:3">
      <c r="A697" s="276" t="s">
        <v>528</v>
      </c>
      <c r="B697" s="281">
        <v>82</v>
      </c>
      <c r="C697" s="276"/>
    </row>
    <row r="698" s="270" customFormat="1" ht="20.1" customHeight="1" spans="1:3">
      <c r="A698" s="276" t="s">
        <v>529</v>
      </c>
      <c r="B698" s="281"/>
      <c r="C698" s="276"/>
    </row>
    <row r="699" s="270" customFormat="1" ht="20.1" customHeight="1" spans="1:3">
      <c r="A699" s="276" t="s">
        <v>530</v>
      </c>
      <c r="B699" s="279">
        <f>SUM(B700:B707)</f>
        <v>1876</v>
      </c>
      <c r="C699" s="276"/>
    </row>
    <row r="700" s="270" customFormat="1" ht="20.1" customHeight="1" spans="1:3">
      <c r="A700" s="276" t="s">
        <v>23</v>
      </c>
      <c r="B700" s="281">
        <v>1841</v>
      </c>
      <c r="C700" s="276"/>
    </row>
    <row r="701" s="270" customFormat="1" ht="20.1" customHeight="1" spans="1:3">
      <c r="A701" s="276" t="s">
        <v>24</v>
      </c>
      <c r="B701" s="281">
        <v>35</v>
      </c>
      <c r="C701" s="276"/>
    </row>
    <row r="702" s="270" customFormat="1" ht="20.1" customHeight="1" spans="1:3">
      <c r="A702" s="276" t="s">
        <v>25</v>
      </c>
      <c r="B702" s="281"/>
      <c r="C702" s="276"/>
    </row>
    <row r="703" s="270" customFormat="1" ht="20.1" customHeight="1" spans="1:3">
      <c r="A703" s="276" t="s">
        <v>65</v>
      </c>
      <c r="B703" s="281"/>
      <c r="C703" s="276"/>
    </row>
    <row r="704" s="270" customFormat="1" ht="20.1" customHeight="1" spans="1:3">
      <c r="A704" s="276" t="s">
        <v>531</v>
      </c>
      <c r="B704" s="281"/>
      <c r="C704" s="276"/>
    </row>
    <row r="705" s="270" customFormat="1" ht="20.1" customHeight="1" spans="1:3">
      <c r="A705" s="276" t="s">
        <v>532</v>
      </c>
      <c r="B705" s="281"/>
      <c r="C705" s="276"/>
    </row>
    <row r="706" s="270" customFormat="1" ht="20.1" customHeight="1" spans="1:3">
      <c r="A706" s="276" t="s">
        <v>32</v>
      </c>
      <c r="B706" s="281"/>
      <c r="C706" s="276"/>
    </row>
    <row r="707" s="270" customFormat="1" ht="20.1" customHeight="1" spans="1:3">
      <c r="A707" s="276" t="s">
        <v>533</v>
      </c>
      <c r="B707" s="281"/>
      <c r="C707" s="276"/>
    </row>
    <row r="708" s="270" customFormat="1" ht="20.1" customHeight="1" spans="1:3">
      <c r="A708" s="276" t="s">
        <v>534</v>
      </c>
      <c r="B708" s="279">
        <f>SUM(B709)</f>
        <v>0</v>
      </c>
      <c r="C708" s="276"/>
    </row>
    <row r="709" s="270" customFormat="1" ht="20.1" customHeight="1" spans="1:3">
      <c r="A709" s="276" t="s">
        <v>535</v>
      </c>
      <c r="B709" s="281"/>
      <c r="C709" s="276"/>
    </row>
    <row r="710" s="270" customFormat="1" ht="20.1" customHeight="1" spans="1:3">
      <c r="A710" s="298" t="s">
        <v>536</v>
      </c>
      <c r="B710" s="279">
        <f>SUM(B711)</f>
        <v>30</v>
      </c>
      <c r="C710" s="276"/>
    </row>
    <row r="711" s="270" customFormat="1" ht="20.1" customHeight="1" spans="1:3">
      <c r="A711" s="298" t="s">
        <v>537</v>
      </c>
      <c r="B711" s="281">
        <v>30</v>
      </c>
      <c r="C711" s="276"/>
    </row>
    <row r="712" s="270" customFormat="1" ht="20.1" customHeight="1" spans="1:3">
      <c r="A712" s="298" t="s">
        <v>538</v>
      </c>
      <c r="B712" s="295">
        <f>SUM(B713,B723,B727,B735,B740,B747,B753,B756,B759,B760,B761,B767,B768,B769,B784)</f>
        <v>3040</v>
      </c>
      <c r="C712" s="276"/>
    </row>
    <row r="713" s="270" customFormat="1" ht="20.1" customHeight="1" spans="1:3">
      <c r="A713" s="298" t="s">
        <v>539</v>
      </c>
      <c r="B713" s="279">
        <f>SUM(B714:B722)</f>
        <v>479</v>
      </c>
      <c r="C713" s="276"/>
    </row>
    <row r="714" s="270" customFormat="1" ht="20.1" customHeight="1" spans="1:3">
      <c r="A714" s="298" t="s">
        <v>23</v>
      </c>
      <c r="B714" s="281">
        <v>391</v>
      </c>
      <c r="C714" s="276"/>
    </row>
    <row r="715" s="270" customFormat="1" ht="20.1" customHeight="1" spans="1:3">
      <c r="A715" s="298" t="s">
        <v>24</v>
      </c>
      <c r="B715" s="281">
        <v>88</v>
      </c>
      <c r="C715" s="276"/>
    </row>
    <row r="716" s="270" customFormat="1" ht="20.1" customHeight="1" spans="1:3">
      <c r="A716" s="298" t="s">
        <v>25</v>
      </c>
      <c r="B716" s="281"/>
      <c r="C716" s="276"/>
    </row>
    <row r="717" s="270" customFormat="1" ht="20.1" customHeight="1" spans="1:3">
      <c r="A717" s="298" t="s">
        <v>540</v>
      </c>
      <c r="B717" s="281"/>
      <c r="C717" s="276"/>
    </row>
    <row r="718" s="270" customFormat="1" ht="20.1" customHeight="1" spans="1:3">
      <c r="A718" s="298" t="s">
        <v>541</v>
      </c>
      <c r="B718" s="281"/>
      <c r="C718" s="276"/>
    </row>
    <row r="719" s="270" customFormat="1" ht="20.1" customHeight="1" spans="1:3">
      <c r="A719" s="298" t="s">
        <v>542</v>
      </c>
      <c r="B719" s="281"/>
      <c r="C719" s="276"/>
    </row>
    <row r="720" s="270" customFormat="1" ht="20.1" customHeight="1" spans="1:3">
      <c r="A720" s="298" t="s">
        <v>543</v>
      </c>
      <c r="B720" s="281"/>
      <c r="C720" s="276"/>
    </row>
    <row r="721" s="270" customFormat="1" ht="20.1" customHeight="1" spans="1:3">
      <c r="A721" s="298" t="s">
        <v>544</v>
      </c>
      <c r="B721" s="281"/>
      <c r="C721" s="276"/>
    </row>
    <row r="722" s="270" customFormat="1" ht="20.1" customHeight="1" spans="1:3">
      <c r="A722" s="298" t="s">
        <v>545</v>
      </c>
      <c r="B722" s="281"/>
      <c r="C722" s="276"/>
    </row>
    <row r="723" s="270" customFormat="1" ht="20.1" customHeight="1" spans="1:3">
      <c r="A723" s="298" t="s">
        <v>546</v>
      </c>
      <c r="B723" s="279">
        <f>SUM(B724:B726)</f>
        <v>0</v>
      </c>
      <c r="C723" s="296"/>
    </row>
    <row r="724" s="270" customFormat="1" ht="20.1" customHeight="1" spans="1:3">
      <c r="A724" s="298" t="s">
        <v>547</v>
      </c>
      <c r="B724" s="281"/>
      <c r="C724" s="296"/>
    </row>
    <row r="725" s="270" customFormat="1" ht="20.1" customHeight="1" spans="1:3">
      <c r="A725" s="298" t="s">
        <v>548</v>
      </c>
      <c r="B725" s="281"/>
      <c r="C725" s="296"/>
    </row>
    <row r="726" s="270" customFormat="1" ht="20.1" customHeight="1" spans="1:3">
      <c r="A726" s="298" t="s">
        <v>549</v>
      </c>
      <c r="B726" s="281"/>
      <c r="C726" s="296"/>
    </row>
    <row r="727" s="270" customFormat="1" ht="20.1" customHeight="1" spans="1:3">
      <c r="A727" s="298" t="s">
        <v>550</v>
      </c>
      <c r="B727" s="279">
        <f>SUM(B728:B734)</f>
        <v>2421</v>
      </c>
      <c r="C727" s="296"/>
    </row>
    <row r="728" s="270" customFormat="1" ht="20.1" customHeight="1" spans="1:3">
      <c r="A728" s="298" t="s">
        <v>551</v>
      </c>
      <c r="B728" s="281">
        <v>538</v>
      </c>
      <c r="C728" s="296"/>
    </row>
    <row r="729" s="270" customFormat="1" ht="20.1" customHeight="1" spans="1:3">
      <c r="A729" s="298" t="s">
        <v>552</v>
      </c>
      <c r="B729" s="281"/>
      <c r="C729" s="296"/>
    </row>
    <row r="730" s="270" customFormat="1" ht="20.1" customHeight="1" spans="1:3">
      <c r="A730" s="298" t="s">
        <v>553</v>
      </c>
      <c r="B730" s="281"/>
      <c r="C730" s="296"/>
    </row>
    <row r="731" s="270" customFormat="1" ht="20.1" customHeight="1" spans="1:3">
      <c r="A731" s="298" t="s">
        <v>554</v>
      </c>
      <c r="B731" s="281">
        <v>1500</v>
      </c>
      <c r="C731" s="296"/>
    </row>
    <row r="732" s="270" customFormat="1" ht="20.1" customHeight="1" spans="1:3">
      <c r="A732" s="298" t="s">
        <v>555</v>
      </c>
      <c r="B732" s="281"/>
      <c r="C732" s="296"/>
    </row>
    <row r="733" s="270" customFormat="1" ht="20.1" customHeight="1" spans="1:3">
      <c r="A733" s="298" t="s">
        <v>556</v>
      </c>
      <c r="B733" s="281"/>
      <c r="C733" s="296"/>
    </row>
    <row r="734" s="270" customFormat="1" ht="20.1" customHeight="1" spans="1:3">
      <c r="A734" s="298" t="s">
        <v>557</v>
      </c>
      <c r="B734" s="281">
        <v>383</v>
      </c>
      <c r="C734" s="296"/>
    </row>
    <row r="735" s="270" customFormat="1" ht="20.1" customHeight="1" spans="1:3">
      <c r="A735" s="298" t="s">
        <v>558</v>
      </c>
      <c r="B735" s="279">
        <f>SUM(B736:B739)</f>
        <v>0</v>
      </c>
      <c r="C735" s="296"/>
    </row>
    <row r="736" s="270" customFormat="1" ht="20.1" customHeight="1" spans="1:3">
      <c r="A736" s="298" t="s">
        <v>559</v>
      </c>
      <c r="B736" s="281"/>
      <c r="C736" s="296"/>
    </row>
    <row r="737" s="270" customFormat="1" ht="20.1" customHeight="1" spans="1:3">
      <c r="A737" s="298" t="s">
        <v>560</v>
      </c>
      <c r="B737" s="281"/>
      <c r="C737" s="296"/>
    </row>
    <row r="738" s="270" customFormat="1" ht="20.1" customHeight="1" spans="1:3">
      <c r="A738" s="298" t="s">
        <v>561</v>
      </c>
      <c r="B738" s="281"/>
      <c r="C738" s="296"/>
    </row>
    <row r="739" s="270" customFormat="1" ht="20.1" customHeight="1" spans="1:3">
      <c r="A739" s="298" t="s">
        <v>562</v>
      </c>
      <c r="B739" s="281"/>
      <c r="C739" s="296"/>
    </row>
    <row r="740" s="270" customFormat="1" ht="20.1" customHeight="1" spans="1:3">
      <c r="A740" s="298" t="s">
        <v>563</v>
      </c>
      <c r="B740" s="279">
        <f>SUM(B741:B746)</f>
        <v>0</v>
      </c>
      <c r="C740" s="276"/>
    </row>
    <row r="741" s="270" customFormat="1" ht="20.1" customHeight="1" spans="1:3">
      <c r="A741" s="298" t="s">
        <v>564</v>
      </c>
      <c r="B741" s="281"/>
      <c r="C741" s="276"/>
    </row>
    <row r="742" s="270" customFormat="1" ht="20.1" customHeight="1" spans="1:3">
      <c r="A742" s="298" t="s">
        <v>565</v>
      </c>
      <c r="B742" s="281"/>
      <c r="C742" s="276"/>
    </row>
    <row r="743" s="270" customFormat="1" ht="20.1" customHeight="1" spans="1:3">
      <c r="A743" s="298" t="s">
        <v>566</v>
      </c>
      <c r="B743" s="281"/>
      <c r="C743" s="276"/>
    </row>
    <row r="744" s="270" customFormat="1" ht="20.1" customHeight="1" spans="1:3">
      <c r="A744" s="298" t="s">
        <v>567</v>
      </c>
      <c r="B744" s="281"/>
      <c r="C744" s="276"/>
    </row>
    <row r="745" s="270" customFormat="1" ht="20.1" customHeight="1" spans="1:3">
      <c r="A745" s="298" t="s">
        <v>568</v>
      </c>
      <c r="B745" s="281"/>
      <c r="C745" s="276"/>
    </row>
    <row r="746" s="270" customFormat="1" ht="20.1" customHeight="1" spans="1:3">
      <c r="A746" s="298" t="s">
        <v>569</v>
      </c>
      <c r="B746" s="281"/>
      <c r="C746" s="276"/>
    </row>
    <row r="747" s="270" customFormat="1" ht="20.1" customHeight="1" spans="1:3">
      <c r="A747" s="298" t="s">
        <v>570</v>
      </c>
      <c r="B747" s="279">
        <f>SUM(B748:B752)</f>
        <v>0</v>
      </c>
      <c r="C747" s="276"/>
    </row>
    <row r="748" s="270" customFormat="1" ht="20.1" customHeight="1" spans="1:3">
      <c r="A748" s="298" t="s">
        <v>571</v>
      </c>
      <c r="B748" s="281"/>
      <c r="C748" s="276"/>
    </row>
    <row r="749" s="270" customFormat="1" ht="20.1" customHeight="1" spans="1:3">
      <c r="A749" s="298" t="s">
        <v>572</v>
      </c>
      <c r="B749" s="281"/>
      <c r="C749" s="276"/>
    </row>
    <row r="750" s="270" customFormat="1" ht="20.1" customHeight="1" spans="1:3">
      <c r="A750" s="298" t="s">
        <v>573</v>
      </c>
      <c r="B750" s="281"/>
      <c r="C750" s="276"/>
    </row>
    <row r="751" s="270" customFormat="1" ht="20.1" customHeight="1" spans="1:3">
      <c r="A751" s="298" t="s">
        <v>574</v>
      </c>
      <c r="B751" s="281"/>
      <c r="C751" s="276"/>
    </row>
    <row r="752" s="270" customFormat="1" ht="20.1" customHeight="1" spans="1:3">
      <c r="A752" s="298" t="s">
        <v>575</v>
      </c>
      <c r="B752" s="281"/>
      <c r="C752" s="276"/>
    </row>
    <row r="753" s="270" customFormat="1" ht="20.1" customHeight="1" spans="1:3">
      <c r="A753" s="298" t="s">
        <v>576</v>
      </c>
      <c r="B753" s="279">
        <f>SUM(B754:B755)</f>
        <v>0</v>
      </c>
      <c r="C753" s="276"/>
    </row>
    <row r="754" s="270" customFormat="1" ht="20.1" customHeight="1" spans="1:3">
      <c r="A754" s="298" t="s">
        <v>577</v>
      </c>
      <c r="B754" s="281"/>
      <c r="C754" s="276"/>
    </row>
    <row r="755" s="270" customFormat="1" ht="20.1" customHeight="1" spans="1:3">
      <c r="A755" s="298" t="s">
        <v>578</v>
      </c>
      <c r="B755" s="281"/>
      <c r="C755" s="276"/>
    </row>
    <row r="756" s="270" customFormat="1" ht="20.1" customHeight="1" spans="1:3">
      <c r="A756" s="298" t="s">
        <v>579</v>
      </c>
      <c r="B756" s="279">
        <f>SUM(B757:B758)</f>
        <v>0</v>
      </c>
      <c r="C756" s="276"/>
    </row>
    <row r="757" s="270" customFormat="1" ht="20.1" customHeight="1" spans="1:3">
      <c r="A757" s="298" t="s">
        <v>580</v>
      </c>
      <c r="B757" s="281"/>
      <c r="C757" s="276"/>
    </row>
    <row r="758" s="270" customFormat="1" ht="20.1" customHeight="1" spans="1:3">
      <c r="A758" s="298" t="s">
        <v>581</v>
      </c>
      <c r="B758" s="281"/>
      <c r="C758" s="276"/>
    </row>
    <row r="759" s="270" customFormat="1" ht="20.1" customHeight="1" spans="1:3">
      <c r="A759" s="298" t="s">
        <v>582</v>
      </c>
      <c r="B759" s="281"/>
      <c r="C759" s="276"/>
    </row>
    <row r="760" s="270" customFormat="1" ht="20.1" customHeight="1" spans="1:3">
      <c r="A760" s="298" t="s">
        <v>583</v>
      </c>
      <c r="B760" s="281">
        <v>140</v>
      </c>
      <c r="C760" s="276"/>
    </row>
    <row r="761" s="270" customFormat="1" ht="20.1" customHeight="1" spans="1:3">
      <c r="A761" s="298" t="s">
        <v>584</v>
      </c>
      <c r="B761" s="279">
        <f>SUM(B762:B766)</f>
        <v>0</v>
      </c>
      <c r="C761" s="276"/>
    </row>
    <row r="762" s="270" customFormat="1" ht="20.1" customHeight="1" spans="1:3">
      <c r="A762" s="298" t="s">
        <v>585</v>
      </c>
      <c r="B762" s="281"/>
      <c r="C762" s="276"/>
    </row>
    <row r="763" s="270" customFormat="1" ht="20.1" customHeight="1" spans="1:3">
      <c r="A763" s="298" t="s">
        <v>586</v>
      </c>
      <c r="B763" s="281"/>
      <c r="C763" s="276"/>
    </row>
    <row r="764" s="270" customFormat="1" ht="20.1" customHeight="1" spans="1:3">
      <c r="A764" s="298" t="s">
        <v>587</v>
      </c>
      <c r="B764" s="281"/>
      <c r="C764" s="276"/>
    </row>
    <row r="765" s="270" customFormat="1" ht="20.1" customHeight="1" spans="1:3">
      <c r="A765" s="298" t="s">
        <v>588</v>
      </c>
      <c r="B765" s="281"/>
      <c r="C765" s="276"/>
    </row>
    <row r="766" s="270" customFormat="1" ht="20.1" customHeight="1" spans="1:3">
      <c r="A766" s="298" t="s">
        <v>589</v>
      </c>
      <c r="B766" s="281"/>
      <c r="C766" s="276"/>
    </row>
    <row r="767" s="270" customFormat="1" ht="20.1" customHeight="1" spans="1:3">
      <c r="A767" s="298" t="s">
        <v>590</v>
      </c>
      <c r="B767" s="281"/>
      <c r="C767" s="276"/>
    </row>
    <row r="768" s="270" customFormat="1" ht="20.1" customHeight="1" spans="1:3">
      <c r="A768" s="298" t="s">
        <v>591</v>
      </c>
      <c r="B768" s="281"/>
      <c r="C768" s="276"/>
    </row>
    <row r="769" s="270" customFormat="1" ht="20.1" customHeight="1" spans="1:3">
      <c r="A769" s="298" t="s">
        <v>592</v>
      </c>
      <c r="B769" s="279">
        <f>SUM(B770:B783)</f>
        <v>0</v>
      </c>
      <c r="C769" s="276"/>
    </row>
    <row r="770" s="270" customFormat="1" ht="20.1" customHeight="1" spans="1:3">
      <c r="A770" s="298" t="s">
        <v>23</v>
      </c>
      <c r="B770" s="281"/>
      <c r="C770" s="276"/>
    </row>
    <row r="771" s="270" customFormat="1" ht="20.1" customHeight="1" spans="1:3">
      <c r="A771" s="298" t="s">
        <v>24</v>
      </c>
      <c r="B771" s="281"/>
      <c r="C771" s="276"/>
    </row>
    <row r="772" s="270" customFormat="1" ht="20.1" customHeight="1" spans="1:3">
      <c r="A772" s="298" t="s">
        <v>25</v>
      </c>
      <c r="B772" s="281"/>
      <c r="C772" s="276"/>
    </row>
    <row r="773" s="270" customFormat="1" ht="20.1" customHeight="1" spans="1:3">
      <c r="A773" s="298" t="s">
        <v>593</v>
      </c>
      <c r="B773" s="281"/>
      <c r="C773" s="276"/>
    </row>
    <row r="774" s="270" customFormat="1" ht="20.1" customHeight="1" spans="1:3">
      <c r="A774" s="298" t="s">
        <v>594</v>
      </c>
      <c r="B774" s="281"/>
      <c r="C774" s="276"/>
    </row>
    <row r="775" s="270" customFormat="1" ht="20.1" customHeight="1" spans="1:3">
      <c r="A775" s="298" t="s">
        <v>595</v>
      </c>
      <c r="B775" s="281"/>
      <c r="C775" s="276"/>
    </row>
    <row r="776" s="270" customFormat="1" ht="20.1" customHeight="1" spans="1:3">
      <c r="A776" s="298" t="s">
        <v>596</v>
      </c>
      <c r="B776" s="281"/>
      <c r="C776" s="276"/>
    </row>
    <row r="777" s="270" customFormat="1" ht="20.1" customHeight="1" spans="1:3">
      <c r="A777" s="298" t="s">
        <v>597</v>
      </c>
      <c r="B777" s="281"/>
      <c r="C777" s="276"/>
    </row>
    <row r="778" s="270" customFormat="1" ht="20.1" customHeight="1" spans="1:3">
      <c r="A778" s="298" t="s">
        <v>598</v>
      </c>
      <c r="B778" s="281"/>
      <c r="C778" s="276"/>
    </row>
    <row r="779" s="270" customFormat="1" ht="20.1" customHeight="1" spans="1:3">
      <c r="A779" s="298" t="s">
        <v>599</v>
      </c>
      <c r="B779" s="281"/>
      <c r="C779" s="276"/>
    </row>
    <row r="780" s="270" customFormat="1" ht="20.1" customHeight="1" spans="1:3">
      <c r="A780" s="298" t="s">
        <v>65</v>
      </c>
      <c r="B780" s="281"/>
      <c r="C780" s="276"/>
    </row>
    <row r="781" s="270" customFormat="1" ht="20.1" customHeight="1" spans="1:3">
      <c r="A781" s="298" t="s">
        <v>600</v>
      </c>
      <c r="B781" s="281"/>
      <c r="C781" s="276"/>
    </row>
    <row r="782" s="270" customFormat="1" ht="20.1" customHeight="1" spans="1:3">
      <c r="A782" s="298" t="s">
        <v>32</v>
      </c>
      <c r="B782" s="281"/>
      <c r="C782" s="276"/>
    </row>
    <row r="783" s="270" customFormat="1" ht="20.1" customHeight="1" spans="1:3">
      <c r="A783" s="298" t="s">
        <v>601</v>
      </c>
      <c r="B783" s="281"/>
      <c r="C783" s="276"/>
    </row>
    <row r="784" s="270" customFormat="1" ht="20.1" customHeight="1" spans="1:3">
      <c r="A784" s="298" t="s">
        <v>602</v>
      </c>
      <c r="B784" s="281"/>
      <c r="C784" s="276"/>
    </row>
    <row r="785" s="270" customFormat="1" ht="20.1" customHeight="1" spans="1:3">
      <c r="A785" s="298" t="s">
        <v>603</v>
      </c>
      <c r="B785" s="295">
        <f>SUM(B786,B797,B798,B801,B802,B803)</f>
        <v>6981</v>
      </c>
      <c r="C785" s="276"/>
    </row>
    <row r="786" s="270" customFormat="1" ht="20.1" customHeight="1" spans="1:3">
      <c r="A786" s="298" t="s">
        <v>604</v>
      </c>
      <c r="B786" s="279">
        <f>SUM(B787:B796)</f>
        <v>2374</v>
      </c>
      <c r="C786" s="276"/>
    </row>
    <row r="787" s="270" customFormat="1" ht="20.1" customHeight="1" spans="1:3">
      <c r="A787" s="298" t="s">
        <v>23</v>
      </c>
      <c r="B787" s="281">
        <v>929</v>
      </c>
      <c r="C787" s="276"/>
    </row>
    <row r="788" s="270" customFormat="1" ht="20.1" customHeight="1" spans="1:3">
      <c r="A788" s="298" t="s">
        <v>24</v>
      </c>
      <c r="B788" s="281">
        <v>1384</v>
      </c>
      <c r="C788" s="276"/>
    </row>
    <row r="789" s="270" customFormat="1" ht="20.1" customHeight="1" spans="1:3">
      <c r="A789" s="298" t="s">
        <v>25</v>
      </c>
      <c r="B789" s="281"/>
      <c r="C789" s="276"/>
    </row>
    <row r="790" s="270" customFormat="1" ht="20.1" customHeight="1" spans="1:3">
      <c r="A790" s="298" t="s">
        <v>605</v>
      </c>
      <c r="B790" s="281">
        <v>61</v>
      </c>
      <c r="C790" s="276"/>
    </row>
    <row r="791" s="270" customFormat="1" ht="20.1" customHeight="1" spans="1:3">
      <c r="A791" s="298" t="s">
        <v>606</v>
      </c>
      <c r="B791" s="281"/>
      <c r="C791" s="276"/>
    </row>
    <row r="792" s="270" customFormat="1" ht="20.1" customHeight="1" spans="1:3">
      <c r="A792" s="298" t="s">
        <v>607</v>
      </c>
      <c r="B792" s="281"/>
      <c r="C792" s="276"/>
    </row>
    <row r="793" s="270" customFormat="1" ht="20.1" customHeight="1" spans="1:3">
      <c r="A793" s="298" t="s">
        <v>608</v>
      </c>
      <c r="B793" s="281"/>
      <c r="C793" s="276"/>
    </row>
    <row r="794" s="270" customFormat="1" ht="20.1" customHeight="1" spans="1:3">
      <c r="A794" s="298" t="s">
        <v>609</v>
      </c>
      <c r="B794" s="281"/>
      <c r="C794" s="276"/>
    </row>
    <row r="795" s="270" customFormat="1" ht="20.1" customHeight="1" spans="1:3">
      <c r="A795" s="298" t="s">
        <v>610</v>
      </c>
      <c r="B795" s="281"/>
      <c r="C795" s="276"/>
    </row>
    <row r="796" s="270" customFormat="1" ht="20.1" customHeight="1" spans="1:3">
      <c r="A796" s="298" t="s">
        <v>611</v>
      </c>
      <c r="B796" s="281"/>
      <c r="C796" s="276"/>
    </row>
    <row r="797" s="270" customFormat="1" ht="20.1" customHeight="1" spans="1:3">
      <c r="A797" s="298" t="s">
        <v>612</v>
      </c>
      <c r="B797" s="281">
        <v>507</v>
      </c>
      <c r="C797" s="276"/>
    </row>
    <row r="798" s="270" customFormat="1" ht="20.1" customHeight="1" spans="1:3">
      <c r="A798" s="298" t="s">
        <v>613</v>
      </c>
      <c r="B798" s="279">
        <f>SUM(B799:B800)</f>
        <v>4100</v>
      </c>
      <c r="C798" s="276"/>
    </row>
    <row r="799" s="270" customFormat="1" ht="20.1" customHeight="1" spans="1:3">
      <c r="A799" s="298" t="s">
        <v>614</v>
      </c>
      <c r="B799" s="281"/>
      <c r="C799" s="276"/>
    </row>
    <row r="800" s="270" customFormat="1" ht="20.1" customHeight="1" spans="1:3">
      <c r="A800" s="298" t="s">
        <v>615</v>
      </c>
      <c r="B800" s="281">
        <v>4100</v>
      </c>
      <c r="C800" s="276"/>
    </row>
    <row r="801" s="270" customFormat="1" ht="20.1" customHeight="1" spans="1:3">
      <c r="A801" s="298" t="s">
        <v>616</v>
      </c>
      <c r="B801" s="281"/>
      <c r="C801" s="276"/>
    </row>
    <row r="802" s="270" customFormat="1" ht="20.1" customHeight="1" spans="1:3">
      <c r="A802" s="298" t="s">
        <v>617</v>
      </c>
      <c r="B802" s="281"/>
      <c r="C802" s="276"/>
    </row>
    <row r="803" s="270" customFormat="1" ht="20.1" customHeight="1" spans="1:3">
      <c r="A803" s="298" t="s">
        <v>618</v>
      </c>
      <c r="B803" s="281"/>
      <c r="C803" s="276"/>
    </row>
    <row r="804" s="270" customFormat="1" ht="20.1" customHeight="1" spans="1:3">
      <c r="A804" s="298" t="s">
        <v>619</v>
      </c>
      <c r="B804" s="295">
        <f>SUM(B805,B831,B856,B884,B895,B902,B909,B912)</f>
        <v>41709</v>
      </c>
      <c r="C804" s="276"/>
    </row>
    <row r="805" s="270" customFormat="1" ht="20.1" customHeight="1" spans="1:3">
      <c r="A805" s="298" t="s">
        <v>620</v>
      </c>
      <c r="B805" s="279">
        <f>SUM(B806:B830)</f>
        <v>4323</v>
      </c>
      <c r="C805" s="276"/>
    </row>
    <row r="806" s="270" customFormat="1" ht="20.1" customHeight="1" spans="1:3">
      <c r="A806" s="298" t="s">
        <v>23</v>
      </c>
      <c r="B806" s="281">
        <v>2229</v>
      </c>
      <c r="C806" s="276"/>
    </row>
    <row r="807" s="270" customFormat="1" ht="20.1" customHeight="1" spans="1:3">
      <c r="A807" s="298" t="s">
        <v>24</v>
      </c>
      <c r="B807" s="281">
        <v>352</v>
      </c>
      <c r="C807" s="276"/>
    </row>
    <row r="808" s="270" customFormat="1" ht="20.1" customHeight="1" spans="1:3">
      <c r="A808" s="298" t="s">
        <v>25</v>
      </c>
      <c r="B808" s="281"/>
      <c r="C808" s="276"/>
    </row>
    <row r="809" s="270" customFormat="1" ht="20.1" customHeight="1" spans="1:3">
      <c r="A809" s="298" t="s">
        <v>32</v>
      </c>
      <c r="B809" s="281"/>
      <c r="C809" s="276"/>
    </row>
    <row r="810" s="270" customFormat="1" ht="20.1" customHeight="1" spans="1:3">
      <c r="A810" s="298" t="s">
        <v>621</v>
      </c>
      <c r="B810" s="281"/>
      <c r="C810" s="276"/>
    </row>
    <row r="811" s="270" customFormat="1" ht="20.1" customHeight="1" spans="1:3">
      <c r="A811" s="298" t="s">
        <v>622</v>
      </c>
      <c r="B811" s="281"/>
      <c r="C811" s="276"/>
    </row>
    <row r="812" s="270" customFormat="1" ht="20.1" customHeight="1" spans="1:3">
      <c r="A812" s="298" t="s">
        <v>623</v>
      </c>
      <c r="B812" s="281"/>
      <c r="C812" s="276"/>
    </row>
    <row r="813" s="270" customFormat="1" ht="20.1" customHeight="1" spans="1:3">
      <c r="A813" s="298" t="s">
        <v>624</v>
      </c>
      <c r="B813" s="281"/>
      <c r="C813" s="276"/>
    </row>
    <row r="814" s="270" customFormat="1" ht="20.1" customHeight="1" spans="1:3">
      <c r="A814" s="298" t="s">
        <v>625</v>
      </c>
      <c r="B814" s="281"/>
      <c r="C814" s="276"/>
    </row>
    <row r="815" s="270" customFormat="1" ht="20.1" customHeight="1" spans="1:3">
      <c r="A815" s="298" t="s">
        <v>626</v>
      </c>
      <c r="B815" s="281"/>
      <c r="C815" s="276"/>
    </row>
    <row r="816" s="270" customFormat="1" ht="20.1" customHeight="1" spans="1:3">
      <c r="A816" s="298" t="s">
        <v>627</v>
      </c>
      <c r="B816" s="281"/>
      <c r="C816" s="276"/>
    </row>
    <row r="817" s="270" customFormat="1" ht="20.1" customHeight="1" spans="1:3">
      <c r="A817" s="298" t="s">
        <v>628</v>
      </c>
      <c r="B817" s="281"/>
      <c r="C817" s="276"/>
    </row>
    <row r="818" s="270" customFormat="1" ht="20.1" customHeight="1" spans="1:3">
      <c r="A818" s="298" t="s">
        <v>629</v>
      </c>
      <c r="B818" s="281"/>
      <c r="C818" s="276"/>
    </row>
    <row r="819" s="270" customFormat="1" ht="20.1" customHeight="1" spans="1:3">
      <c r="A819" s="298" t="s">
        <v>630</v>
      </c>
      <c r="B819" s="281">
        <v>210</v>
      </c>
      <c r="C819" s="276"/>
    </row>
    <row r="820" s="270" customFormat="1" ht="20.1" customHeight="1" spans="1:3">
      <c r="A820" s="298" t="s">
        <v>631</v>
      </c>
      <c r="B820" s="281"/>
      <c r="C820" s="276"/>
    </row>
    <row r="821" s="270" customFormat="1" ht="20.1" customHeight="1" spans="1:3">
      <c r="A821" s="298" t="s">
        <v>632</v>
      </c>
      <c r="B821" s="281">
        <v>1392</v>
      </c>
      <c r="C821" s="276"/>
    </row>
    <row r="822" s="270" customFormat="1" ht="20.1" customHeight="1" spans="1:3">
      <c r="A822" s="298" t="s">
        <v>633</v>
      </c>
      <c r="B822" s="281"/>
      <c r="C822" s="276"/>
    </row>
    <row r="823" s="270" customFormat="1" ht="20.1" customHeight="1" spans="1:3">
      <c r="A823" s="298" t="s">
        <v>634</v>
      </c>
      <c r="B823" s="281"/>
      <c r="C823" s="276"/>
    </row>
    <row r="824" s="270" customFormat="1" ht="20.1" customHeight="1" spans="1:3">
      <c r="A824" s="298" t="s">
        <v>635</v>
      </c>
      <c r="B824" s="281"/>
      <c r="C824" s="276"/>
    </row>
    <row r="825" s="270" customFormat="1" ht="20.1" customHeight="1" spans="1:3">
      <c r="A825" s="298" t="s">
        <v>636</v>
      </c>
      <c r="B825" s="281">
        <v>140</v>
      </c>
      <c r="C825" s="276"/>
    </row>
    <row r="826" s="270" customFormat="1" ht="20.1" customHeight="1" spans="1:3">
      <c r="A826" s="298" t="s">
        <v>637</v>
      </c>
      <c r="B826" s="281"/>
      <c r="C826" s="276"/>
    </row>
    <row r="827" s="270" customFormat="1" ht="20.1" customHeight="1" spans="1:3">
      <c r="A827" s="298" t="s">
        <v>638</v>
      </c>
      <c r="B827" s="281"/>
      <c r="C827" s="276"/>
    </row>
    <row r="828" s="270" customFormat="1" ht="20.1" customHeight="1" spans="1:3">
      <c r="A828" s="298" t="s">
        <v>639</v>
      </c>
      <c r="B828" s="281"/>
      <c r="C828" s="276"/>
    </row>
    <row r="829" s="270" customFormat="1" ht="20.1" customHeight="1" spans="1:3">
      <c r="A829" s="298" t="s">
        <v>640</v>
      </c>
      <c r="B829" s="281"/>
      <c r="C829" s="276"/>
    </row>
    <row r="830" s="270" customFormat="1" ht="20.1" customHeight="1" spans="1:3">
      <c r="A830" s="298" t="s">
        <v>641</v>
      </c>
      <c r="B830" s="281"/>
      <c r="C830" s="276"/>
    </row>
    <row r="831" s="270" customFormat="1" ht="20.1" customHeight="1" spans="1:3">
      <c r="A831" s="298" t="s">
        <v>642</v>
      </c>
      <c r="B831" s="279">
        <f>SUM(B832:B855)</f>
        <v>4180</v>
      </c>
      <c r="C831" s="276"/>
    </row>
    <row r="832" s="270" customFormat="1" ht="20.1" customHeight="1" spans="1:3">
      <c r="A832" s="298" t="s">
        <v>23</v>
      </c>
      <c r="B832" s="281">
        <v>1787</v>
      </c>
      <c r="C832" s="276"/>
    </row>
    <row r="833" s="270" customFormat="1" ht="20.1" customHeight="1" spans="1:3">
      <c r="A833" s="298" t="s">
        <v>24</v>
      </c>
      <c r="B833" s="281">
        <v>529</v>
      </c>
      <c r="C833" s="276"/>
    </row>
    <row r="834" s="270" customFormat="1" ht="20.1" customHeight="1" spans="1:3">
      <c r="A834" s="298" t="s">
        <v>25</v>
      </c>
      <c r="B834" s="281"/>
      <c r="C834" s="276"/>
    </row>
    <row r="835" s="270" customFormat="1" ht="20.1" customHeight="1" spans="1:3">
      <c r="A835" s="298" t="s">
        <v>643</v>
      </c>
      <c r="B835" s="281">
        <v>535</v>
      </c>
      <c r="C835" s="276"/>
    </row>
    <row r="836" s="270" customFormat="1" ht="20.1" customHeight="1" spans="1:3">
      <c r="A836" s="298" t="s">
        <v>644</v>
      </c>
      <c r="B836" s="281"/>
      <c r="C836" s="276"/>
    </row>
    <row r="837" s="270" customFormat="1" ht="20.1" customHeight="1" spans="1:3">
      <c r="A837" s="298" t="s">
        <v>645</v>
      </c>
      <c r="B837" s="281"/>
      <c r="C837" s="276"/>
    </row>
    <row r="838" s="270" customFormat="1" ht="20.1" customHeight="1" spans="1:3">
      <c r="A838" s="298" t="s">
        <v>646</v>
      </c>
      <c r="B838" s="281"/>
      <c r="C838" s="276"/>
    </row>
    <row r="839" s="270" customFormat="1" ht="20.1" customHeight="1" spans="1:3">
      <c r="A839" s="298" t="s">
        <v>647</v>
      </c>
      <c r="B839" s="281">
        <v>456</v>
      </c>
      <c r="C839" s="276"/>
    </row>
    <row r="840" s="270" customFormat="1" ht="20.1" customHeight="1" spans="1:3">
      <c r="A840" s="298" t="s">
        <v>648</v>
      </c>
      <c r="B840" s="281"/>
      <c r="C840" s="276"/>
    </row>
    <row r="841" s="270" customFormat="1" ht="20.1" customHeight="1" spans="1:3">
      <c r="A841" s="298" t="s">
        <v>649</v>
      </c>
      <c r="B841" s="281">
        <v>230</v>
      </c>
      <c r="C841" s="276"/>
    </row>
    <row r="842" s="270" customFormat="1" ht="20.1" customHeight="1" spans="1:3">
      <c r="A842" s="298" t="s">
        <v>650</v>
      </c>
      <c r="B842" s="281"/>
      <c r="C842" s="276"/>
    </row>
    <row r="843" s="270" customFormat="1" ht="20.1" customHeight="1" spans="1:3">
      <c r="A843" s="298" t="s">
        <v>651</v>
      </c>
      <c r="B843" s="281">
        <v>213</v>
      </c>
      <c r="C843" s="276"/>
    </row>
    <row r="844" s="270" customFormat="1" ht="20.1" customHeight="1" spans="1:3">
      <c r="A844" s="298" t="s">
        <v>652</v>
      </c>
      <c r="B844" s="281"/>
      <c r="C844" s="276"/>
    </row>
    <row r="845" s="270" customFormat="1" ht="20.1" customHeight="1" spans="1:3">
      <c r="A845" s="298" t="s">
        <v>653</v>
      </c>
      <c r="B845" s="281"/>
      <c r="C845" s="276"/>
    </row>
    <row r="846" s="270" customFormat="1" ht="20.1" customHeight="1" spans="1:3">
      <c r="A846" s="298" t="s">
        <v>654</v>
      </c>
      <c r="B846" s="281"/>
      <c r="C846" s="276"/>
    </row>
    <row r="847" s="270" customFormat="1" ht="20.1" customHeight="1" spans="1:3">
      <c r="A847" s="298" t="s">
        <v>655</v>
      </c>
      <c r="B847" s="281"/>
      <c r="C847" s="276"/>
    </row>
    <row r="848" s="270" customFormat="1" ht="20.1" customHeight="1" spans="1:3">
      <c r="A848" s="298" t="s">
        <v>656</v>
      </c>
      <c r="B848" s="281"/>
      <c r="C848" s="276"/>
    </row>
    <row r="849" s="270" customFormat="1" ht="20.1" customHeight="1" spans="1:3">
      <c r="A849" s="298" t="s">
        <v>657</v>
      </c>
      <c r="B849" s="281"/>
      <c r="C849" s="276"/>
    </row>
    <row r="850" s="270" customFormat="1" ht="20.1" customHeight="1" spans="1:3">
      <c r="A850" s="298" t="s">
        <v>658</v>
      </c>
      <c r="B850" s="281"/>
      <c r="C850" s="276"/>
    </row>
    <row r="851" s="270" customFormat="1" ht="20.1" customHeight="1" spans="1:3">
      <c r="A851" s="298" t="s">
        <v>659</v>
      </c>
      <c r="B851" s="281">
        <v>430</v>
      </c>
      <c r="C851" s="276"/>
    </row>
    <row r="852" s="270" customFormat="1" ht="20.1" customHeight="1" spans="1:3">
      <c r="A852" s="298" t="s">
        <v>660</v>
      </c>
      <c r="B852" s="281"/>
      <c r="C852" s="276"/>
    </row>
    <row r="853" s="270" customFormat="1" ht="20.1" customHeight="1" spans="1:3">
      <c r="A853" s="298" t="s">
        <v>661</v>
      </c>
      <c r="B853" s="281"/>
      <c r="C853" s="276"/>
    </row>
    <row r="854" s="270" customFormat="1" ht="20.1" customHeight="1" spans="1:3">
      <c r="A854" s="298" t="s">
        <v>627</v>
      </c>
      <c r="B854" s="281"/>
      <c r="C854" s="276"/>
    </row>
    <row r="855" s="270" customFormat="1" ht="20.1" customHeight="1" spans="1:3">
      <c r="A855" s="298" t="s">
        <v>662</v>
      </c>
      <c r="B855" s="281"/>
      <c r="C855" s="276"/>
    </row>
    <row r="856" s="270" customFormat="1" ht="20.1" customHeight="1" spans="1:3">
      <c r="A856" s="298" t="s">
        <v>663</v>
      </c>
      <c r="B856" s="279">
        <f>SUM(B857:B883)</f>
        <v>6319</v>
      </c>
      <c r="C856" s="276"/>
    </row>
    <row r="857" s="270" customFormat="1" ht="20.1" customHeight="1" spans="1:3">
      <c r="A857" s="298" t="s">
        <v>23</v>
      </c>
      <c r="B857" s="281">
        <v>1071</v>
      </c>
      <c r="C857" s="276"/>
    </row>
    <row r="858" s="270" customFormat="1" ht="20.1" customHeight="1" spans="1:3">
      <c r="A858" s="298" t="s">
        <v>24</v>
      </c>
      <c r="B858" s="281">
        <v>294</v>
      </c>
      <c r="C858" s="276"/>
    </row>
    <row r="859" s="270" customFormat="1" ht="20.1" customHeight="1" spans="1:3">
      <c r="A859" s="298" t="s">
        <v>25</v>
      </c>
      <c r="B859" s="281"/>
      <c r="C859" s="276"/>
    </row>
    <row r="860" s="270" customFormat="1" ht="20.1" customHeight="1" spans="1:3">
      <c r="A860" s="298" t="s">
        <v>664</v>
      </c>
      <c r="B860" s="281">
        <v>1090</v>
      </c>
      <c r="C860" s="276"/>
    </row>
    <row r="861" s="270" customFormat="1" ht="20.1" customHeight="1" spans="1:3">
      <c r="A861" s="298" t="s">
        <v>665</v>
      </c>
      <c r="B861" s="281">
        <v>2765</v>
      </c>
      <c r="C861" s="276"/>
    </row>
    <row r="862" s="270" customFormat="1" ht="20.1" customHeight="1" spans="1:3">
      <c r="A862" s="298" t="s">
        <v>666</v>
      </c>
      <c r="B862" s="281">
        <v>702</v>
      </c>
      <c r="C862" s="276"/>
    </row>
    <row r="863" s="270" customFormat="1" ht="20.1" customHeight="1" spans="1:3">
      <c r="A863" s="298" t="s">
        <v>667</v>
      </c>
      <c r="B863" s="281"/>
      <c r="C863" s="276"/>
    </row>
    <row r="864" s="270" customFormat="1" ht="20.1" customHeight="1" spans="1:3">
      <c r="A864" s="298" t="s">
        <v>668</v>
      </c>
      <c r="B864" s="281">
        <v>237</v>
      </c>
      <c r="C864" s="276"/>
    </row>
    <row r="865" s="270" customFormat="1" ht="20.1" customHeight="1" spans="1:3">
      <c r="A865" s="298" t="s">
        <v>669</v>
      </c>
      <c r="B865" s="281"/>
      <c r="C865" s="276"/>
    </row>
    <row r="866" s="270" customFormat="1" ht="20.1" customHeight="1" spans="1:3">
      <c r="A866" s="298" t="s">
        <v>670</v>
      </c>
      <c r="B866" s="281"/>
      <c r="C866" s="276"/>
    </row>
    <row r="867" s="270" customFormat="1" ht="20.1" customHeight="1" spans="1:3">
      <c r="A867" s="298" t="s">
        <v>671</v>
      </c>
      <c r="B867" s="281"/>
      <c r="C867" s="276"/>
    </row>
    <row r="868" s="270" customFormat="1" ht="20.1" customHeight="1" spans="1:3">
      <c r="A868" s="298" t="s">
        <v>672</v>
      </c>
      <c r="B868" s="281"/>
      <c r="C868" s="276"/>
    </row>
    <row r="869" s="270" customFormat="1" ht="20.1" customHeight="1" spans="1:3">
      <c r="A869" s="298" t="s">
        <v>673</v>
      </c>
      <c r="B869" s="281"/>
      <c r="C869" s="276"/>
    </row>
    <row r="870" s="270" customFormat="1" ht="20.1" customHeight="1" spans="1:3">
      <c r="A870" s="298" t="s">
        <v>674</v>
      </c>
      <c r="B870" s="281"/>
      <c r="C870" s="276"/>
    </row>
    <row r="871" s="270" customFormat="1" ht="20.1" customHeight="1" spans="1:3">
      <c r="A871" s="298" t="s">
        <v>675</v>
      </c>
      <c r="B871" s="281"/>
      <c r="C871" s="276"/>
    </row>
    <row r="872" s="270" customFormat="1" ht="20.1" customHeight="1" spans="1:3">
      <c r="A872" s="298" t="s">
        <v>676</v>
      </c>
      <c r="B872" s="281"/>
      <c r="C872" s="276"/>
    </row>
    <row r="873" s="270" customFormat="1" ht="20.1" customHeight="1" spans="1:3">
      <c r="A873" s="298" t="s">
        <v>677</v>
      </c>
      <c r="B873" s="281"/>
      <c r="C873" s="276"/>
    </row>
    <row r="874" s="270" customFormat="1" ht="20.1" customHeight="1" spans="1:3">
      <c r="A874" s="298" t="s">
        <v>678</v>
      </c>
      <c r="B874" s="281"/>
      <c r="C874" s="276"/>
    </row>
    <row r="875" s="270" customFormat="1" ht="20.1" customHeight="1" spans="1:3">
      <c r="A875" s="298" t="s">
        <v>679</v>
      </c>
      <c r="B875" s="281"/>
      <c r="C875" s="276"/>
    </row>
    <row r="876" s="270" customFormat="1" ht="20.1" customHeight="1" spans="1:3">
      <c r="A876" s="298" t="s">
        <v>680</v>
      </c>
      <c r="B876" s="281"/>
      <c r="C876" s="276"/>
    </row>
    <row r="877" s="270" customFormat="1" ht="20.1" customHeight="1" spans="1:3">
      <c r="A877" s="298" t="s">
        <v>681</v>
      </c>
      <c r="B877" s="281"/>
      <c r="C877" s="276"/>
    </row>
    <row r="878" s="270" customFormat="1" ht="20.1" customHeight="1" spans="1:3">
      <c r="A878" s="298" t="s">
        <v>655</v>
      </c>
      <c r="B878" s="281"/>
      <c r="C878" s="276"/>
    </row>
    <row r="879" s="270" customFormat="1" ht="20.1" customHeight="1" spans="1:3">
      <c r="A879" s="298" t="s">
        <v>682</v>
      </c>
      <c r="B879" s="281">
        <v>160</v>
      </c>
      <c r="C879" s="276"/>
    </row>
    <row r="880" s="270" customFormat="1" ht="20.1" customHeight="1" spans="1:3">
      <c r="A880" s="298" t="s">
        <v>683</v>
      </c>
      <c r="B880" s="281"/>
      <c r="C880" s="276"/>
    </row>
    <row r="881" s="270" customFormat="1" ht="20.1" customHeight="1" spans="1:3">
      <c r="A881" s="298" t="s">
        <v>684</v>
      </c>
      <c r="B881" s="281"/>
      <c r="C881" s="276"/>
    </row>
    <row r="882" s="270" customFormat="1" ht="20.1" customHeight="1" spans="1:3">
      <c r="A882" s="298" t="s">
        <v>685</v>
      </c>
      <c r="B882" s="281"/>
      <c r="C882" s="276"/>
    </row>
    <row r="883" s="270" customFormat="1" ht="20.1" customHeight="1" spans="1:3">
      <c r="A883" s="298" t="s">
        <v>686</v>
      </c>
      <c r="B883" s="281"/>
      <c r="C883" s="276"/>
    </row>
    <row r="884" s="270" customFormat="1" ht="20.1" customHeight="1" spans="1:3">
      <c r="A884" s="298" t="s">
        <v>687</v>
      </c>
      <c r="B884" s="279">
        <f>SUM(B885:B894)</f>
        <v>18114</v>
      </c>
      <c r="C884" s="276"/>
    </row>
    <row r="885" s="270" customFormat="1" ht="20.1" customHeight="1" spans="1:3">
      <c r="A885" s="298" t="s">
        <v>23</v>
      </c>
      <c r="B885" s="281">
        <v>1415</v>
      </c>
      <c r="C885" s="276"/>
    </row>
    <row r="886" s="270" customFormat="1" ht="20.1" customHeight="1" spans="1:3">
      <c r="A886" s="298" t="s">
        <v>24</v>
      </c>
      <c r="B886" s="281">
        <v>468</v>
      </c>
      <c r="C886" s="276"/>
    </row>
    <row r="887" s="270" customFormat="1" ht="20.1" customHeight="1" spans="1:3">
      <c r="A887" s="298" t="s">
        <v>25</v>
      </c>
      <c r="B887" s="281"/>
      <c r="C887" s="276"/>
    </row>
    <row r="888" s="270" customFormat="1" ht="20.1" customHeight="1" spans="1:3">
      <c r="A888" s="298" t="s">
        <v>688</v>
      </c>
      <c r="B888" s="281">
        <v>323</v>
      </c>
      <c r="C888" s="276"/>
    </row>
    <row r="889" s="270" customFormat="1" ht="20.1" customHeight="1" spans="1:3">
      <c r="A889" s="298" t="s">
        <v>689</v>
      </c>
      <c r="B889" s="281"/>
      <c r="C889" s="276"/>
    </row>
    <row r="890" s="270" customFormat="1" ht="20.1" customHeight="1" spans="1:3">
      <c r="A890" s="298" t="s">
        <v>690</v>
      </c>
      <c r="B890" s="281"/>
      <c r="C890" s="276"/>
    </row>
    <row r="891" s="270" customFormat="1" ht="20.1" customHeight="1" spans="1:3">
      <c r="A891" s="298" t="s">
        <v>691</v>
      </c>
      <c r="B891" s="281"/>
      <c r="C891" s="276"/>
    </row>
    <row r="892" s="270" customFormat="1" ht="20.1" customHeight="1" spans="1:3">
      <c r="A892" s="298" t="s">
        <v>692</v>
      </c>
      <c r="B892" s="281"/>
      <c r="C892" s="276"/>
    </row>
    <row r="893" s="270" customFormat="1" ht="20.1" customHeight="1" spans="1:3">
      <c r="A893" s="298" t="s">
        <v>693</v>
      </c>
      <c r="B893" s="281"/>
      <c r="C893" s="276"/>
    </row>
    <row r="894" s="270" customFormat="1" ht="20.1" customHeight="1" spans="1:3">
      <c r="A894" s="298" t="s">
        <v>694</v>
      </c>
      <c r="B894" s="281">
        <v>15908</v>
      </c>
      <c r="C894" s="276"/>
    </row>
    <row r="895" s="270" customFormat="1" ht="20.1" customHeight="1" spans="1:3">
      <c r="A895" s="298" t="s">
        <v>695</v>
      </c>
      <c r="B895" s="279">
        <f>SUM(B896:B901)</f>
        <v>5370</v>
      </c>
      <c r="C895" s="276"/>
    </row>
    <row r="896" s="270" customFormat="1" ht="20.1" customHeight="1" spans="1:3">
      <c r="A896" s="298" t="s">
        <v>696</v>
      </c>
      <c r="B896" s="281">
        <v>2682</v>
      </c>
      <c r="C896" s="276"/>
    </row>
    <row r="897" s="270" customFormat="1" ht="20.1" customHeight="1" spans="1:3">
      <c r="A897" s="298" t="s">
        <v>697</v>
      </c>
      <c r="B897" s="281"/>
      <c r="C897" s="276"/>
    </row>
    <row r="898" s="270" customFormat="1" ht="20.1" customHeight="1" spans="1:3">
      <c r="A898" s="298" t="s">
        <v>698</v>
      </c>
      <c r="B898" s="281">
        <v>626</v>
      </c>
      <c r="C898" s="276"/>
    </row>
    <row r="899" s="270" customFormat="1" ht="20.1" customHeight="1" spans="1:3">
      <c r="A899" s="298" t="s">
        <v>699</v>
      </c>
      <c r="B899" s="281"/>
      <c r="C899" s="276"/>
    </row>
    <row r="900" s="270" customFormat="1" ht="20.1" customHeight="1" spans="1:3">
      <c r="A900" s="298" t="s">
        <v>700</v>
      </c>
      <c r="B900" s="281"/>
      <c r="C900" s="276"/>
    </row>
    <row r="901" s="270" customFormat="1" ht="20.1" customHeight="1" spans="1:3">
      <c r="A901" s="298" t="s">
        <v>701</v>
      </c>
      <c r="B901" s="281">
        <v>2062</v>
      </c>
      <c r="C901" s="276"/>
    </row>
    <row r="902" s="270" customFormat="1" ht="20.1" customHeight="1" spans="1:3">
      <c r="A902" s="298" t="s">
        <v>702</v>
      </c>
      <c r="B902" s="279">
        <f>SUM(B903:B908)</f>
        <v>3403</v>
      </c>
      <c r="C902" s="276"/>
    </row>
    <row r="903" s="270" customFormat="1" ht="20.1" customHeight="1" spans="1:3">
      <c r="A903" s="298" t="s">
        <v>703</v>
      </c>
      <c r="B903" s="281"/>
      <c r="C903" s="276"/>
    </row>
    <row r="904" s="270" customFormat="1" ht="20.1" customHeight="1" spans="1:3">
      <c r="A904" s="298" t="s">
        <v>704</v>
      </c>
      <c r="B904" s="281"/>
      <c r="C904" s="276"/>
    </row>
    <row r="905" s="270" customFormat="1" ht="20.1" customHeight="1" spans="1:3">
      <c r="A905" s="298" t="s">
        <v>705</v>
      </c>
      <c r="B905" s="281">
        <v>3403</v>
      </c>
      <c r="C905" s="276"/>
    </row>
    <row r="906" s="270" customFormat="1" ht="20.1" customHeight="1" spans="1:3">
      <c r="A906" s="298" t="s">
        <v>706</v>
      </c>
      <c r="B906" s="281"/>
      <c r="C906" s="276"/>
    </row>
    <row r="907" s="270" customFormat="1" ht="20.1" customHeight="1" spans="1:3">
      <c r="A907" s="298" t="s">
        <v>707</v>
      </c>
      <c r="B907" s="281"/>
      <c r="C907" s="276"/>
    </row>
    <row r="908" s="270" customFormat="1" ht="20.1" customHeight="1" spans="1:3">
      <c r="A908" s="298" t="s">
        <v>708</v>
      </c>
      <c r="B908" s="281"/>
      <c r="C908" s="276"/>
    </row>
    <row r="909" s="270" customFormat="1" ht="20.1" customHeight="1" spans="1:3">
      <c r="A909" s="298" t="s">
        <v>709</v>
      </c>
      <c r="B909" s="279">
        <f>SUM(B910:B911)</f>
        <v>0</v>
      </c>
      <c r="C909" s="276"/>
    </row>
    <row r="910" s="270" customFormat="1" ht="20.1" customHeight="1" spans="1:3">
      <c r="A910" s="298" t="s">
        <v>710</v>
      </c>
      <c r="B910" s="281"/>
      <c r="C910" s="276"/>
    </row>
    <row r="911" s="270" customFormat="1" ht="20.1" customHeight="1" spans="1:3">
      <c r="A911" s="298" t="s">
        <v>711</v>
      </c>
      <c r="B911" s="281"/>
      <c r="C911" s="276"/>
    </row>
    <row r="912" s="270" customFormat="1" ht="20.1" customHeight="1" spans="1:3">
      <c r="A912" s="298" t="s">
        <v>712</v>
      </c>
      <c r="B912" s="279">
        <f>SUM(B913:B914)</f>
        <v>0</v>
      </c>
      <c r="C912" s="276"/>
    </row>
    <row r="913" s="270" customFormat="1" ht="20.1" customHeight="1" spans="1:3">
      <c r="A913" s="298" t="s">
        <v>713</v>
      </c>
      <c r="B913" s="281"/>
      <c r="C913" s="276"/>
    </row>
    <row r="914" s="270" customFormat="1" ht="20.1" customHeight="1" spans="1:3">
      <c r="A914" s="298" t="s">
        <v>714</v>
      </c>
      <c r="B914" s="281"/>
      <c r="C914" s="276"/>
    </row>
    <row r="915" s="270" customFormat="1" ht="20.1" customHeight="1" spans="1:3">
      <c r="A915" s="299" t="s">
        <v>715</v>
      </c>
      <c r="B915" s="295">
        <f>SUM(B916,B939,B949,B959,B964,B971,B976)</f>
        <v>5818</v>
      </c>
      <c r="C915" s="276"/>
    </row>
    <row r="916" s="270" customFormat="1" ht="20.1" customHeight="1" spans="1:3">
      <c r="A916" s="298" t="s">
        <v>716</v>
      </c>
      <c r="B916" s="279">
        <f>SUM(B917:B938)</f>
        <v>5767</v>
      </c>
      <c r="C916" s="276"/>
    </row>
    <row r="917" s="270" customFormat="1" ht="20.1" customHeight="1" spans="1:3">
      <c r="A917" s="298" t="s">
        <v>23</v>
      </c>
      <c r="B917" s="281">
        <v>1395</v>
      </c>
      <c r="C917" s="276"/>
    </row>
    <row r="918" s="270" customFormat="1" ht="20.1" customHeight="1" spans="1:3">
      <c r="A918" s="298" t="s">
        <v>24</v>
      </c>
      <c r="B918" s="281">
        <v>1902</v>
      </c>
      <c r="C918" s="276"/>
    </row>
    <row r="919" s="270" customFormat="1" ht="20.1" customHeight="1" spans="1:3">
      <c r="A919" s="298" t="s">
        <v>25</v>
      </c>
      <c r="B919" s="281"/>
      <c r="C919" s="276"/>
    </row>
    <row r="920" s="270" customFormat="1" ht="20.1" customHeight="1" spans="1:3">
      <c r="A920" s="298" t="s">
        <v>717</v>
      </c>
      <c r="B920" s="281">
        <v>1392</v>
      </c>
      <c r="C920" s="276"/>
    </row>
    <row r="921" s="270" customFormat="1" ht="20.1" customHeight="1" spans="1:3">
      <c r="A921" s="298" t="s">
        <v>718</v>
      </c>
      <c r="B921" s="281">
        <v>432</v>
      </c>
      <c r="C921" s="276"/>
    </row>
    <row r="922" s="270" customFormat="1" ht="20.1" customHeight="1" spans="1:3">
      <c r="A922" s="298" t="s">
        <v>719</v>
      </c>
      <c r="B922" s="281"/>
      <c r="C922" s="276"/>
    </row>
    <row r="923" s="270" customFormat="1" ht="20.1" customHeight="1" spans="1:3">
      <c r="A923" s="298" t="s">
        <v>720</v>
      </c>
      <c r="B923" s="281"/>
      <c r="C923" s="276"/>
    </row>
    <row r="924" s="270" customFormat="1" ht="20.1" customHeight="1" spans="1:3">
      <c r="A924" s="298" t="s">
        <v>721</v>
      </c>
      <c r="B924" s="281"/>
      <c r="C924" s="276"/>
    </row>
    <row r="925" s="270" customFormat="1" ht="20.1" customHeight="1" spans="1:3">
      <c r="A925" s="298" t="s">
        <v>722</v>
      </c>
      <c r="B925" s="281"/>
      <c r="C925" s="276"/>
    </row>
    <row r="926" s="270" customFormat="1" ht="20.1" customHeight="1" spans="1:3">
      <c r="A926" s="298" t="s">
        <v>723</v>
      </c>
      <c r="B926" s="281"/>
      <c r="C926" s="276"/>
    </row>
    <row r="927" s="270" customFormat="1" ht="20.1" customHeight="1" spans="1:3">
      <c r="A927" s="298" t="s">
        <v>724</v>
      </c>
      <c r="B927" s="281"/>
      <c r="C927" s="276"/>
    </row>
    <row r="928" s="270" customFormat="1" ht="20.1" customHeight="1" spans="1:3">
      <c r="A928" s="298" t="s">
        <v>725</v>
      </c>
      <c r="B928" s="281"/>
      <c r="C928" s="276"/>
    </row>
    <row r="929" s="270" customFormat="1" ht="20.1" customHeight="1" spans="1:3">
      <c r="A929" s="298" t="s">
        <v>726</v>
      </c>
      <c r="B929" s="281"/>
      <c r="C929" s="276"/>
    </row>
    <row r="930" s="270" customFormat="1" ht="20.1" customHeight="1" spans="1:3">
      <c r="A930" s="298" t="s">
        <v>727</v>
      </c>
      <c r="B930" s="281"/>
      <c r="C930" s="276"/>
    </row>
    <row r="931" s="270" customFormat="1" ht="20.1" customHeight="1" spans="1:3">
      <c r="A931" s="298" t="s">
        <v>728</v>
      </c>
      <c r="B931" s="281"/>
      <c r="C931" s="276"/>
    </row>
    <row r="932" s="270" customFormat="1" ht="20.1" customHeight="1" spans="1:3">
      <c r="A932" s="298" t="s">
        <v>729</v>
      </c>
      <c r="B932" s="281"/>
      <c r="C932" s="276"/>
    </row>
    <row r="933" s="270" customFormat="1" ht="20.1" customHeight="1" spans="1:3">
      <c r="A933" s="298" t="s">
        <v>730</v>
      </c>
      <c r="B933" s="281"/>
      <c r="C933" s="276"/>
    </row>
    <row r="934" s="270" customFormat="1" ht="20.1" customHeight="1" spans="1:3">
      <c r="A934" s="298" t="s">
        <v>731</v>
      </c>
      <c r="B934" s="281"/>
      <c r="C934" s="276"/>
    </row>
    <row r="935" s="270" customFormat="1" ht="20.1" customHeight="1" spans="1:3">
      <c r="A935" s="298" t="s">
        <v>732</v>
      </c>
      <c r="B935" s="281"/>
      <c r="C935" s="276"/>
    </row>
    <row r="936" s="270" customFormat="1" ht="20.1" customHeight="1" spans="1:3">
      <c r="A936" s="298" t="s">
        <v>733</v>
      </c>
      <c r="B936" s="281"/>
      <c r="C936" s="276"/>
    </row>
    <row r="937" s="270" customFormat="1" ht="20.1" customHeight="1" spans="1:3">
      <c r="A937" s="298" t="s">
        <v>734</v>
      </c>
      <c r="B937" s="281"/>
      <c r="C937" s="276"/>
    </row>
    <row r="938" s="270" customFormat="1" ht="20.1" customHeight="1" spans="1:3">
      <c r="A938" s="298" t="s">
        <v>735</v>
      </c>
      <c r="B938" s="281">
        <v>646</v>
      </c>
      <c r="C938" s="276"/>
    </row>
    <row r="939" s="270" customFormat="1" ht="20.1" customHeight="1" spans="1:3">
      <c r="A939" s="298" t="s">
        <v>736</v>
      </c>
      <c r="B939" s="279">
        <f>SUM(B940:B948)</f>
        <v>0</v>
      </c>
      <c r="C939" s="276"/>
    </row>
    <row r="940" s="270" customFormat="1" ht="20.1" customHeight="1" spans="1:3">
      <c r="A940" s="298" t="s">
        <v>23</v>
      </c>
      <c r="B940" s="281"/>
      <c r="C940" s="276"/>
    </row>
    <row r="941" s="270" customFormat="1" ht="20.1" customHeight="1" spans="1:3">
      <c r="A941" s="298" t="s">
        <v>24</v>
      </c>
      <c r="B941" s="281"/>
      <c r="C941" s="276"/>
    </row>
    <row r="942" s="270" customFormat="1" ht="20.1" customHeight="1" spans="1:3">
      <c r="A942" s="298" t="s">
        <v>25</v>
      </c>
      <c r="B942" s="281"/>
      <c r="C942" s="276"/>
    </row>
    <row r="943" s="270" customFormat="1" ht="20.1" customHeight="1" spans="1:3">
      <c r="A943" s="298" t="s">
        <v>737</v>
      </c>
      <c r="B943" s="281"/>
      <c r="C943" s="276"/>
    </row>
    <row r="944" s="270" customFormat="1" ht="20.1" customHeight="1" spans="1:3">
      <c r="A944" s="298" t="s">
        <v>738</v>
      </c>
      <c r="B944" s="281"/>
      <c r="C944" s="276"/>
    </row>
    <row r="945" s="270" customFormat="1" ht="20.1" customHeight="1" spans="1:3">
      <c r="A945" s="298" t="s">
        <v>739</v>
      </c>
      <c r="B945" s="281"/>
      <c r="C945" s="276"/>
    </row>
    <row r="946" s="270" customFormat="1" ht="20.1" customHeight="1" spans="1:3">
      <c r="A946" s="298" t="s">
        <v>740</v>
      </c>
      <c r="B946" s="281"/>
      <c r="C946" s="276"/>
    </row>
    <row r="947" s="270" customFormat="1" ht="20.1" customHeight="1" spans="1:3">
      <c r="A947" s="298" t="s">
        <v>741</v>
      </c>
      <c r="B947" s="281"/>
      <c r="C947" s="276"/>
    </row>
    <row r="948" s="270" customFormat="1" ht="20.1" customHeight="1" spans="1:3">
      <c r="A948" s="298" t="s">
        <v>742</v>
      </c>
      <c r="B948" s="281"/>
      <c r="C948" s="276"/>
    </row>
    <row r="949" s="270" customFormat="1" ht="20.1" customHeight="1" spans="1:3">
      <c r="A949" s="298" t="s">
        <v>743</v>
      </c>
      <c r="B949" s="279">
        <f>SUM(B950:B958)</f>
        <v>0</v>
      </c>
      <c r="C949" s="276"/>
    </row>
    <row r="950" s="270" customFormat="1" ht="20.1" customHeight="1" spans="1:3">
      <c r="A950" s="298" t="s">
        <v>23</v>
      </c>
      <c r="B950" s="281"/>
      <c r="C950" s="276"/>
    </row>
    <row r="951" s="270" customFormat="1" ht="20.1" customHeight="1" spans="1:3">
      <c r="A951" s="298" t="s">
        <v>24</v>
      </c>
      <c r="B951" s="281"/>
      <c r="C951" s="276"/>
    </row>
    <row r="952" s="270" customFormat="1" ht="20.1" customHeight="1" spans="1:3">
      <c r="A952" s="298" t="s">
        <v>25</v>
      </c>
      <c r="B952" s="281"/>
      <c r="C952" s="276"/>
    </row>
    <row r="953" s="270" customFormat="1" ht="20.1" customHeight="1" spans="1:3">
      <c r="A953" s="298" t="s">
        <v>744</v>
      </c>
      <c r="B953" s="281"/>
      <c r="C953" s="276"/>
    </row>
    <row r="954" s="270" customFormat="1" ht="20.1" customHeight="1" spans="1:3">
      <c r="A954" s="298" t="s">
        <v>745</v>
      </c>
      <c r="B954" s="281"/>
      <c r="C954" s="276"/>
    </row>
    <row r="955" s="270" customFormat="1" ht="20.1" customHeight="1" spans="1:3">
      <c r="A955" s="298" t="s">
        <v>746</v>
      </c>
      <c r="B955" s="281"/>
      <c r="C955" s="276"/>
    </row>
    <row r="956" s="270" customFormat="1" ht="20.1" customHeight="1" spans="1:3">
      <c r="A956" s="298" t="s">
        <v>747</v>
      </c>
      <c r="B956" s="281"/>
      <c r="C956" s="276"/>
    </row>
    <row r="957" s="270" customFormat="1" ht="20.1" customHeight="1" spans="1:3">
      <c r="A957" s="298" t="s">
        <v>748</v>
      </c>
      <c r="B957" s="281"/>
      <c r="C957" s="276"/>
    </row>
    <row r="958" s="270" customFormat="1" ht="20.1" customHeight="1" spans="1:3">
      <c r="A958" s="298" t="s">
        <v>749</v>
      </c>
      <c r="B958" s="281"/>
      <c r="C958" s="276"/>
    </row>
    <row r="959" s="270" customFormat="1" ht="20.1" customHeight="1" spans="1:3">
      <c r="A959" s="298" t="s">
        <v>750</v>
      </c>
      <c r="B959" s="279">
        <f>SUM(B960:B963)</f>
        <v>51</v>
      </c>
      <c r="C959" s="276"/>
    </row>
    <row r="960" s="270" customFormat="1" ht="20.1" customHeight="1" spans="1:3">
      <c r="A960" s="298" t="s">
        <v>751</v>
      </c>
      <c r="B960" s="281"/>
      <c r="C960" s="276"/>
    </row>
    <row r="961" s="270" customFormat="1" ht="20.1" customHeight="1" spans="1:3">
      <c r="A961" s="298" t="s">
        <v>752</v>
      </c>
      <c r="B961" s="281"/>
      <c r="C961" s="276"/>
    </row>
    <row r="962" s="270" customFormat="1" ht="20.1" customHeight="1" spans="1:3">
      <c r="A962" s="298" t="s">
        <v>753</v>
      </c>
      <c r="B962" s="281"/>
      <c r="C962" s="276"/>
    </row>
    <row r="963" s="270" customFormat="1" ht="20.1" customHeight="1" spans="1:3">
      <c r="A963" s="298" t="s">
        <v>754</v>
      </c>
      <c r="B963" s="281">
        <v>51</v>
      </c>
      <c r="C963" s="276"/>
    </row>
    <row r="964" s="270" customFormat="1" ht="20.1" customHeight="1" spans="1:3">
      <c r="A964" s="298" t="s">
        <v>755</v>
      </c>
      <c r="B964" s="279">
        <f>SUM(B965:B970)</f>
        <v>0</v>
      </c>
      <c r="C964" s="276"/>
    </row>
    <row r="965" s="270" customFormat="1" ht="20.1" customHeight="1" spans="1:3">
      <c r="A965" s="298" t="s">
        <v>23</v>
      </c>
      <c r="B965" s="281"/>
      <c r="C965" s="276"/>
    </row>
    <row r="966" s="270" customFormat="1" ht="20.1" customHeight="1" spans="1:3">
      <c r="A966" s="298" t="s">
        <v>24</v>
      </c>
      <c r="B966" s="281"/>
      <c r="C966" s="276"/>
    </row>
    <row r="967" s="270" customFormat="1" ht="20.1" customHeight="1" spans="1:3">
      <c r="A967" s="298" t="s">
        <v>25</v>
      </c>
      <c r="B967" s="281"/>
      <c r="C967" s="276"/>
    </row>
    <row r="968" s="270" customFormat="1" ht="20.1" customHeight="1" spans="1:3">
      <c r="A968" s="298" t="s">
        <v>741</v>
      </c>
      <c r="B968" s="281"/>
      <c r="C968" s="276"/>
    </row>
    <row r="969" s="270" customFormat="1" ht="20.1" customHeight="1" spans="1:3">
      <c r="A969" s="298" t="s">
        <v>756</v>
      </c>
      <c r="B969" s="281"/>
      <c r="C969" s="276"/>
    </row>
    <row r="970" s="270" customFormat="1" ht="20.1" customHeight="1" spans="1:3">
      <c r="A970" s="298" t="s">
        <v>757</v>
      </c>
      <c r="B970" s="281"/>
      <c r="C970" s="276"/>
    </row>
    <row r="971" s="270" customFormat="1" ht="20.1" customHeight="1" spans="1:3">
      <c r="A971" s="298" t="s">
        <v>758</v>
      </c>
      <c r="B971" s="279">
        <f>SUM(B972:B975)</f>
        <v>0</v>
      </c>
      <c r="C971" s="276"/>
    </row>
    <row r="972" s="270" customFormat="1" ht="20.1" customHeight="1" spans="1:3">
      <c r="A972" s="298" t="s">
        <v>759</v>
      </c>
      <c r="B972" s="281"/>
      <c r="C972" s="276"/>
    </row>
    <row r="973" s="270" customFormat="1" ht="20.1" customHeight="1" spans="1:3">
      <c r="A973" s="298" t="s">
        <v>760</v>
      </c>
      <c r="B973" s="281"/>
      <c r="C973" s="276"/>
    </row>
    <row r="974" s="270" customFormat="1" ht="20.1" customHeight="1" spans="1:3">
      <c r="A974" s="298" t="s">
        <v>761</v>
      </c>
      <c r="B974" s="281"/>
      <c r="C974" s="276"/>
    </row>
    <row r="975" s="270" customFormat="1" ht="20.1" customHeight="1" spans="1:3">
      <c r="A975" s="298" t="s">
        <v>762</v>
      </c>
      <c r="B975" s="281"/>
      <c r="C975" s="276"/>
    </row>
    <row r="976" s="270" customFormat="1" ht="20.1" customHeight="1" spans="1:3">
      <c r="A976" s="298" t="s">
        <v>763</v>
      </c>
      <c r="B976" s="279">
        <f>SUM(B977:B978)</f>
        <v>0</v>
      </c>
      <c r="C976" s="276"/>
    </row>
    <row r="977" s="270" customFormat="1" ht="20.1" customHeight="1" spans="1:3">
      <c r="A977" s="298" t="s">
        <v>764</v>
      </c>
      <c r="B977" s="281"/>
      <c r="C977" s="276"/>
    </row>
    <row r="978" s="270" customFormat="1" ht="20.1" customHeight="1" spans="1:3">
      <c r="A978" s="298" t="s">
        <v>765</v>
      </c>
      <c r="B978" s="281"/>
      <c r="C978" s="276"/>
    </row>
    <row r="979" s="270" customFormat="1" ht="20.1" customHeight="1" spans="1:3">
      <c r="A979" s="298" t="s">
        <v>766</v>
      </c>
      <c r="B979" s="295">
        <f>SUM(B980,B990,B1006,B1011,B1025,B1032,B1039)</f>
        <v>1205</v>
      </c>
      <c r="C979" s="276"/>
    </row>
    <row r="980" s="270" customFormat="1" ht="20.1" customHeight="1" spans="1:3">
      <c r="A980" s="298" t="s">
        <v>767</v>
      </c>
      <c r="B980" s="279">
        <f>SUM(B981:B989)</f>
        <v>0</v>
      </c>
      <c r="C980" s="276"/>
    </row>
    <row r="981" s="270" customFormat="1" ht="20.1" customHeight="1" spans="1:3">
      <c r="A981" s="298" t="s">
        <v>23</v>
      </c>
      <c r="B981" s="281"/>
      <c r="C981" s="276"/>
    </row>
    <row r="982" s="270" customFormat="1" ht="20.1" customHeight="1" spans="1:3">
      <c r="A982" s="298" t="s">
        <v>24</v>
      </c>
      <c r="B982" s="281"/>
      <c r="C982" s="276"/>
    </row>
    <row r="983" s="270" customFormat="1" ht="20.1" customHeight="1" spans="1:3">
      <c r="A983" s="298" t="s">
        <v>25</v>
      </c>
      <c r="B983" s="281"/>
      <c r="C983" s="276"/>
    </row>
    <row r="984" s="270" customFormat="1" ht="20.1" customHeight="1" spans="1:3">
      <c r="A984" s="298" t="s">
        <v>768</v>
      </c>
      <c r="B984" s="281"/>
      <c r="C984" s="276"/>
    </row>
    <row r="985" s="270" customFormat="1" ht="20.1" customHeight="1" spans="1:3">
      <c r="A985" s="298" t="s">
        <v>769</v>
      </c>
      <c r="B985" s="281"/>
      <c r="C985" s="276"/>
    </row>
    <row r="986" s="270" customFormat="1" ht="20.1" customHeight="1" spans="1:3">
      <c r="A986" s="298" t="s">
        <v>770</v>
      </c>
      <c r="B986" s="281"/>
      <c r="C986" s="276"/>
    </row>
    <row r="987" s="270" customFormat="1" ht="20.1" customHeight="1" spans="1:3">
      <c r="A987" s="298" t="s">
        <v>771</v>
      </c>
      <c r="B987" s="281"/>
      <c r="C987" s="276"/>
    </row>
    <row r="988" s="270" customFormat="1" ht="20.1" customHeight="1" spans="1:3">
      <c r="A988" s="298" t="s">
        <v>772</v>
      </c>
      <c r="B988" s="281"/>
      <c r="C988" s="276"/>
    </row>
    <row r="989" s="270" customFormat="1" ht="20.1" customHeight="1" spans="1:3">
      <c r="A989" s="298" t="s">
        <v>773</v>
      </c>
      <c r="B989" s="281"/>
      <c r="C989" s="276"/>
    </row>
    <row r="990" s="270" customFormat="1" ht="20.1" customHeight="1" spans="1:3">
      <c r="A990" s="298" t="s">
        <v>774</v>
      </c>
      <c r="B990" s="279">
        <f>SUM(B991:B1005)</f>
        <v>0</v>
      </c>
      <c r="C990" s="276"/>
    </row>
    <row r="991" s="270" customFormat="1" ht="20.1" customHeight="1" spans="1:3">
      <c r="A991" s="298" t="s">
        <v>23</v>
      </c>
      <c r="B991" s="281"/>
      <c r="C991" s="276"/>
    </row>
    <row r="992" s="270" customFormat="1" ht="20.1" customHeight="1" spans="1:3">
      <c r="A992" s="298" t="s">
        <v>24</v>
      </c>
      <c r="B992" s="281"/>
      <c r="C992" s="276"/>
    </row>
    <row r="993" s="270" customFormat="1" ht="20.1" customHeight="1" spans="1:3">
      <c r="A993" s="298" t="s">
        <v>25</v>
      </c>
      <c r="B993" s="281"/>
      <c r="C993" s="276"/>
    </row>
    <row r="994" s="270" customFormat="1" ht="20.1" customHeight="1" spans="1:3">
      <c r="A994" s="298" t="s">
        <v>775</v>
      </c>
      <c r="B994" s="281"/>
      <c r="C994" s="276"/>
    </row>
    <row r="995" s="270" customFormat="1" ht="20.1" customHeight="1" spans="1:3">
      <c r="A995" s="298" t="s">
        <v>776</v>
      </c>
      <c r="B995" s="281"/>
      <c r="C995" s="276"/>
    </row>
    <row r="996" s="270" customFormat="1" ht="20.1" customHeight="1" spans="1:3">
      <c r="A996" s="298" t="s">
        <v>777</v>
      </c>
      <c r="B996" s="281"/>
      <c r="C996" s="276"/>
    </row>
    <row r="997" s="270" customFormat="1" ht="20.1" customHeight="1" spans="1:3">
      <c r="A997" s="298" t="s">
        <v>778</v>
      </c>
      <c r="B997" s="281"/>
      <c r="C997" s="276"/>
    </row>
    <row r="998" s="270" customFormat="1" ht="20.1" customHeight="1" spans="1:3">
      <c r="A998" s="298" t="s">
        <v>779</v>
      </c>
      <c r="B998" s="281"/>
      <c r="C998" s="276"/>
    </row>
    <row r="999" s="270" customFormat="1" ht="20.1" customHeight="1" spans="1:3">
      <c r="A999" s="298" t="s">
        <v>780</v>
      </c>
      <c r="B999" s="281"/>
      <c r="C999" s="276"/>
    </row>
    <row r="1000" s="270" customFormat="1" ht="20.1" customHeight="1" spans="1:3">
      <c r="A1000" s="298" t="s">
        <v>781</v>
      </c>
      <c r="B1000" s="281"/>
      <c r="C1000" s="276"/>
    </row>
    <row r="1001" s="270" customFormat="1" ht="20.1" customHeight="1" spans="1:3">
      <c r="A1001" s="298" t="s">
        <v>782</v>
      </c>
      <c r="B1001" s="281"/>
      <c r="C1001" s="276"/>
    </row>
    <row r="1002" s="270" customFormat="1" ht="20.1" customHeight="1" spans="1:3">
      <c r="A1002" s="298" t="s">
        <v>783</v>
      </c>
      <c r="B1002" s="281"/>
      <c r="C1002" s="276"/>
    </row>
    <row r="1003" s="270" customFormat="1" ht="20.1" customHeight="1" spans="1:3">
      <c r="A1003" s="298" t="s">
        <v>784</v>
      </c>
      <c r="B1003" s="281"/>
      <c r="C1003" s="276"/>
    </row>
    <row r="1004" s="270" customFormat="1" ht="20.1" customHeight="1" spans="1:3">
      <c r="A1004" s="298" t="s">
        <v>785</v>
      </c>
      <c r="B1004" s="281"/>
      <c r="C1004" s="276"/>
    </row>
    <row r="1005" s="270" customFormat="1" ht="20.1" customHeight="1" spans="1:3">
      <c r="A1005" s="298" t="s">
        <v>786</v>
      </c>
      <c r="B1005" s="281"/>
      <c r="C1005" s="276"/>
    </row>
    <row r="1006" s="270" customFormat="1" ht="20.1" customHeight="1" spans="1:3">
      <c r="A1006" s="298" t="s">
        <v>787</v>
      </c>
      <c r="B1006" s="279">
        <f>SUM(B1007:B1010)</f>
        <v>0</v>
      </c>
      <c r="C1006" s="276"/>
    </row>
    <row r="1007" s="270" customFormat="1" ht="20.1" customHeight="1" spans="1:3">
      <c r="A1007" s="298" t="s">
        <v>23</v>
      </c>
      <c r="B1007" s="281"/>
      <c r="C1007" s="276"/>
    </row>
    <row r="1008" s="270" customFormat="1" ht="20.1" customHeight="1" spans="1:3">
      <c r="A1008" s="298" t="s">
        <v>24</v>
      </c>
      <c r="B1008" s="281"/>
      <c r="C1008" s="276"/>
    </row>
    <row r="1009" s="270" customFormat="1" ht="20.1" customHeight="1" spans="1:3">
      <c r="A1009" s="298" t="s">
        <v>25</v>
      </c>
      <c r="B1009" s="281"/>
      <c r="C1009" s="276"/>
    </row>
    <row r="1010" s="270" customFormat="1" ht="20.1" customHeight="1" spans="1:3">
      <c r="A1010" s="298" t="s">
        <v>788</v>
      </c>
      <c r="B1010" s="281"/>
      <c r="C1010" s="276"/>
    </row>
    <row r="1011" s="270" customFormat="1" ht="20.1" customHeight="1" spans="1:3">
      <c r="A1011" s="298" t="s">
        <v>789</v>
      </c>
      <c r="B1011" s="279">
        <f>SUM(B1012:B1024)</f>
        <v>575</v>
      </c>
      <c r="C1011" s="276"/>
    </row>
    <row r="1012" s="270" customFormat="1" ht="20.1" customHeight="1" spans="1:3">
      <c r="A1012" s="298" t="s">
        <v>23</v>
      </c>
      <c r="B1012" s="281">
        <v>206</v>
      </c>
      <c r="C1012" s="276"/>
    </row>
    <row r="1013" s="270" customFormat="1" ht="20.1" customHeight="1" spans="1:3">
      <c r="A1013" s="298" t="s">
        <v>24</v>
      </c>
      <c r="B1013" s="281">
        <v>219</v>
      </c>
      <c r="C1013" s="276"/>
    </row>
    <row r="1014" s="270" customFormat="1" ht="20.1" customHeight="1" spans="1:3">
      <c r="A1014" s="298" t="s">
        <v>25</v>
      </c>
      <c r="B1014" s="281"/>
      <c r="C1014" s="276"/>
    </row>
    <row r="1015" s="270" customFormat="1" ht="20.1" customHeight="1" spans="1:3">
      <c r="A1015" s="298" t="s">
        <v>790</v>
      </c>
      <c r="B1015" s="281"/>
      <c r="C1015" s="276"/>
    </row>
    <row r="1016" s="270" customFormat="1" ht="20.1" customHeight="1" spans="1:3">
      <c r="A1016" s="298" t="s">
        <v>791</v>
      </c>
      <c r="B1016" s="281"/>
      <c r="C1016" s="276"/>
    </row>
    <row r="1017" s="270" customFormat="1" ht="20.1" customHeight="1" spans="1:3">
      <c r="A1017" s="298" t="s">
        <v>792</v>
      </c>
      <c r="B1017" s="281"/>
      <c r="C1017" s="276"/>
    </row>
    <row r="1018" s="270" customFormat="1" ht="20.1" customHeight="1" spans="1:3">
      <c r="A1018" s="298" t="s">
        <v>793</v>
      </c>
      <c r="B1018" s="281"/>
      <c r="C1018" s="276"/>
    </row>
    <row r="1019" s="270" customFormat="1" ht="20.1" customHeight="1" spans="1:3">
      <c r="A1019" s="298" t="s">
        <v>794</v>
      </c>
      <c r="B1019" s="281"/>
      <c r="C1019" s="276"/>
    </row>
    <row r="1020" s="270" customFormat="1" ht="20.1" customHeight="1" spans="1:3">
      <c r="A1020" s="298" t="s">
        <v>795</v>
      </c>
      <c r="B1020" s="281"/>
      <c r="C1020" s="276"/>
    </row>
    <row r="1021" s="270" customFormat="1" ht="20.1" customHeight="1" spans="1:3">
      <c r="A1021" s="298" t="s">
        <v>796</v>
      </c>
      <c r="B1021" s="281"/>
      <c r="C1021" s="276"/>
    </row>
    <row r="1022" s="270" customFormat="1" ht="20.1" customHeight="1" spans="1:3">
      <c r="A1022" s="298" t="s">
        <v>741</v>
      </c>
      <c r="B1022" s="281"/>
      <c r="C1022" s="276"/>
    </row>
    <row r="1023" s="270" customFormat="1" ht="20.1" customHeight="1" spans="1:3">
      <c r="A1023" s="298" t="s">
        <v>797</v>
      </c>
      <c r="B1023" s="281"/>
      <c r="C1023" s="276"/>
    </row>
    <row r="1024" s="270" customFormat="1" ht="20.1" customHeight="1" spans="1:3">
      <c r="A1024" s="298" t="s">
        <v>798</v>
      </c>
      <c r="B1024" s="281">
        <v>150</v>
      </c>
      <c r="C1024" s="276"/>
    </row>
    <row r="1025" s="270" customFormat="1" ht="20.1" customHeight="1" spans="1:3">
      <c r="A1025" s="298" t="s">
        <v>799</v>
      </c>
      <c r="B1025" s="279">
        <f>SUM(B1026:B1031)</f>
        <v>0</v>
      </c>
      <c r="C1025" s="276"/>
    </row>
    <row r="1026" s="270" customFormat="1" ht="20.1" customHeight="1" spans="1:3">
      <c r="A1026" s="298" t="s">
        <v>23</v>
      </c>
      <c r="B1026" s="281"/>
      <c r="C1026" s="276"/>
    </row>
    <row r="1027" s="270" customFormat="1" ht="20.1" customHeight="1" spans="1:3">
      <c r="A1027" s="298" t="s">
        <v>24</v>
      </c>
      <c r="B1027" s="281"/>
      <c r="C1027" s="276"/>
    </row>
    <row r="1028" s="270" customFormat="1" ht="20.1" customHeight="1" spans="1:3">
      <c r="A1028" s="298" t="s">
        <v>25</v>
      </c>
      <c r="B1028" s="281"/>
      <c r="C1028" s="276"/>
    </row>
    <row r="1029" s="270" customFormat="1" ht="20.1" customHeight="1" spans="1:3">
      <c r="A1029" s="298" t="s">
        <v>800</v>
      </c>
      <c r="B1029" s="281"/>
      <c r="C1029" s="276"/>
    </row>
    <row r="1030" s="270" customFormat="1" ht="20.1" customHeight="1" spans="1:3">
      <c r="A1030" s="298" t="s">
        <v>801</v>
      </c>
      <c r="B1030" s="281"/>
      <c r="C1030" s="276"/>
    </row>
    <row r="1031" s="270" customFormat="1" ht="20.1" customHeight="1" spans="1:3">
      <c r="A1031" s="298" t="s">
        <v>802</v>
      </c>
      <c r="B1031" s="281"/>
      <c r="C1031" s="276"/>
    </row>
    <row r="1032" s="270" customFormat="1" ht="20.1" customHeight="1" spans="1:3">
      <c r="A1032" s="298" t="s">
        <v>803</v>
      </c>
      <c r="B1032" s="279">
        <f>SUM(B1033:B1038)</f>
        <v>630</v>
      </c>
      <c r="C1032" s="276"/>
    </row>
    <row r="1033" s="270" customFormat="1" ht="20.1" customHeight="1" spans="1:3">
      <c r="A1033" s="298" t="s">
        <v>23</v>
      </c>
      <c r="B1033" s="281">
        <v>186</v>
      </c>
      <c r="C1033" s="276"/>
    </row>
    <row r="1034" s="270" customFormat="1" ht="20.1" customHeight="1" spans="1:3">
      <c r="A1034" s="298" t="s">
        <v>24</v>
      </c>
      <c r="B1034" s="281">
        <v>129</v>
      </c>
      <c r="C1034" s="276"/>
    </row>
    <row r="1035" s="270" customFormat="1" ht="20.1" customHeight="1" spans="1:3">
      <c r="A1035" s="298" t="s">
        <v>25</v>
      </c>
      <c r="B1035" s="281"/>
      <c r="C1035" s="276"/>
    </row>
    <row r="1036" s="270" customFormat="1" ht="20.1" customHeight="1" spans="1:3">
      <c r="A1036" s="298" t="s">
        <v>804</v>
      </c>
      <c r="B1036" s="281"/>
      <c r="C1036" s="276"/>
    </row>
    <row r="1037" s="270" customFormat="1" ht="20.1" customHeight="1" spans="1:3">
      <c r="A1037" s="298" t="s">
        <v>805</v>
      </c>
      <c r="B1037" s="281"/>
      <c r="C1037" s="276"/>
    </row>
    <row r="1038" s="270" customFormat="1" ht="20.1" customHeight="1" spans="1:3">
      <c r="A1038" s="298" t="s">
        <v>806</v>
      </c>
      <c r="B1038" s="281">
        <v>315</v>
      </c>
      <c r="C1038" s="276"/>
    </row>
    <row r="1039" s="270" customFormat="1" ht="20.1" customHeight="1" spans="1:3">
      <c r="A1039" s="298" t="s">
        <v>807</v>
      </c>
      <c r="B1039" s="279">
        <f>SUM(B1040:B1044)</f>
        <v>0</v>
      </c>
      <c r="C1039" s="276"/>
    </row>
    <row r="1040" s="270" customFormat="1" ht="20.1" customHeight="1" spans="1:3">
      <c r="A1040" s="298" t="s">
        <v>808</v>
      </c>
      <c r="B1040" s="281"/>
      <c r="C1040" s="276"/>
    </row>
    <row r="1041" s="270" customFormat="1" ht="20.1" customHeight="1" spans="1:3">
      <c r="A1041" s="298" t="s">
        <v>809</v>
      </c>
      <c r="B1041" s="281"/>
      <c r="C1041" s="276"/>
    </row>
    <row r="1042" s="270" customFormat="1" ht="20.1" customHeight="1" spans="1:3">
      <c r="A1042" s="298" t="s">
        <v>810</v>
      </c>
      <c r="B1042" s="281"/>
      <c r="C1042" s="276"/>
    </row>
    <row r="1043" s="270" customFormat="1" ht="20.1" customHeight="1" spans="1:3">
      <c r="A1043" s="298" t="s">
        <v>811</v>
      </c>
      <c r="B1043" s="281"/>
      <c r="C1043" s="276"/>
    </row>
    <row r="1044" s="270" customFormat="1" ht="20.1" customHeight="1" spans="1:3">
      <c r="A1044" s="298" t="s">
        <v>812</v>
      </c>
      <c r="B1044" s="281"/>
      <c r="C1044" s="276"/>
    </row>
    <row r="1045" s="270" customFormat="1" ht="20.1" customHeight="1" spans="1:3">
      <c r="A1045" s="298" t="s">
        <v>813</v>
      </c>
      <c r="B1045" s="295">
        <f>SUM(B1046,B1056,B1062)</f>
        <v>751</v>
      </c>
      <c r="C1045" s="276"/>
    </row>
    <row r="1046" s="270" customFormat="1" ht="20.1" customHeight="1" spans="1:3">
      <c r="A1046" s="298" t="s">
        <v>814</v>
      </c>
      <c r="B1046" s="279">
        <f>SUM(B1047:B1055)</f>
        <v>251</v>
      </c>
      <c r="C1046" s="276"/>
    </row>
    <row r="1047" s="270" customFormat="1" ht="20.1" customHeight="1" spans="1:3">
      <c r="A1047" s="298" t="s">
        <v>23</v>
      </c>
      <c r="B1047" s="281">
        <v>140</v>
      </c>
      <c r="C1047" s="276"/>
    </row>
    <row r="1048" s="270" customFormat="1" ht="20.1" customHeight="1" spans="1:3">
      <c r="A1048" s="298" t="s">
        <v>24</v>
      </c>
      <c r="B1048" s="281">
        <v>111</v>
      </c>
      <c r="C1048" s="276"/>
    </row>
    <row r="1049" s="270" customFormat="1" ht="20.1" customHeight="1" spans="1:3">
      <c r="A1049" s="298" t="s">
        <v>25</v>
      </c>
      <c r="B1049" s="281"/>
      <c r="C1049" s="276"/>
    </row>
    <row r="1050" s="270" customFormat="1" ht="20.1" customHeight="1" spans="1:3">
      <c r="A1050" s="298" t="s">
        <v>815</v>
      </c>
      <c r="B1050" s="281"/>
      <c r="C1050" s="276"/>
    </row>
    <row r="1051" s="270" customFormat="1" ht="20.1" customHeight="1" spans="1:3">
      <c r="A1051" s="298" t="s">
        <v>816</v>
      </c>
      <c r="B1051" s="281"/>
      <c r="C1051" s="276"/>
    </row>
    <row r="1052" s="270" customFormat="1" ht="20.1" customHeight="1" spans="1:3">
      <c r="A1052" s="298" t="s">
        <v>817</v>
      </c>
      <c r="B1052" s="281"/>
      <c r="C1052" s="276"/>
    </row>
    <row r="1053" s="270" customFormat="1" ht="20.1" customHeight="1" spans="1:3">
      <c r="A1053" s="298" t="s">
        <v>818</v>
      </c>
      <c r="B1053" s="281"/>
      <c r="C1053" s="276"/>
    </row>
    <row r="1054" s="270" customFormat="1" ht="20.1" customHeight="1" spans="1:3">
      <c r="A1054" s="298" t="s">
        <v>32</v>
      </c>
      <c r="B1054" s="281"/>
      <c r="C1054" s="276"/>
    </row>
    <row r="1055" s="270" customFormat="1" ht="20.1" customHeight="1" spans="1:3">
      <c r="A1055" s="298" t="s">
        <v>819</v>
      </c>
      <c r="B1055" s="281"/>
      <c r="C1055" s="276"/>
    </row>
    <row r="1056" s="270" customFormat="1" ht="20.1" customHeight="1" spans="1:3">
      <c r="A1056" s="298" t="s">
        <v>820</v>
      </c>
      <c r="B1056" s="279">
        <f>SUM(B1057:B1061)</f>
        <v>0</v>
      </c>
      <c r="C1056" s="276"/>
    </row>
    <row r="1057" s="270" customFormat="1" ht="20.1" customHeight="1" spans="1:3">
      <c r="A1057" s="298" t="s">
        <v>23</v>
      </c>
      <c r="B1057" s="281"/>
      <c r="C1057" s="276"/>
    </row>
    <row r="1058" s="270" customFormat="1" ht="20.1" customHeight="1" spans="1:3">
      <c r="A1058" s="298" t="s">
        <v>24</v>
      </c>
      <c r="B1058" s="281"/>
      <c r="C1058" s="276"/>
    </row>
    <row r="1059" s="270" customFormat="1" ht="20.1" customHeight="1" spans="1:3">
      <c r="A1059" s="298" t="s">
        <v>25</v>
      </c>
      <c r="B1059" s="281"/>
      <c r="C1059" s="276"/>
    </row>
    <row r="1060" s="270" customFormat="1" ht="20.1" customHeight="1" spans="1:3">
      <c r="A1060" s="298" t="s">
        <v>821</v>
      </c>
      <c r="B1060" s="281"/>
      <c r="C1060" s="276"/>
    </row>
    <row r="1061" s="270" customFormat="1" ht="20.1" customHeight="1" spans="1:3">
      <c r="A1061" s="298" t="s">
        <v>822</v>
      </c>
      <c r="B1061" s="281"/>
      <c r="C1061" s="276"/>
    </row>
    <row r="1062" s="270" customFormat="1" ht="20.1" customHeight="1" spans="1:3">
      <c r="A1062" s="299" t="s">
        <v>823</v>
      </c>
      <c r="B1062" s="279">
        <f>SUM(B1063:B1064)</f>
        <v>500</v>
      </c>
      <c r="C1062" s="276"/>
    </row>
    <row r="1063" s="270" customFormat="1" ht="20.1" customHeight="1" spans="1:3">
      <c r="A1063" s="299" t="s">
        <v>824</v>
      </c>
      <c r="B1063" s="281"/>
      <c r="C1063" s="276"/>
    </row>
    <row r="1064" s="270" customFormat="1" ht="20.1" customHeight="1" spans="1:3">
      <c r="A1064" s="299" t="s">
        <v>825</v>
      </c>
      <c r="B1064" s="300">
        <v>500</v>
      </c>
      <c r="C1064" s="276"/>
    </row>
    <row r="1065" s="270" customFormat="1" ht="20.1" customHeight="1" spans="1:3">
      <c r="A1065" s="298" t="s">
        <v>826</v>
      </c>
      <c r="B1065" s="295">
        <f>SUM(B1066,B1073,B1079)</f>
        <v>0</v>
      </c>
      <c r="C1065" s="276"/>
    </row>
    <row r="1066" s="270" customFormat="1" ht="20.1" customHeight="1" spans="1:3">
      <c r="A1066" s="298" t="s">
        <v>827</v>
      </c>
      <c r="B1066" s="279">
        <f>SUM(B1067:B1072)</f>
        <v>0</v>
      </c>
      <c r="C1066" s="276"/>
    </row>
    <row r="1067" s="270" customFormat="1" ht="20.1" customHeight="1" spans="1:3">
      <c r="A1067" s="298" t="s">
        <v>23</v>
      </c>
      <c r="B1067" s="281"/>
      <c r="C1067" s="276"/>
    </row>
    <row r="1068" s="270" customFormat="1" ht="20.1" customHeight="1" spans="1:3">
      <c r="A1068" s="298" t="s">
        <v>24</v>
      </c>
      <c r="B1068" s="281"/>
      <c r="C1068" s="276"/>
    </row>
    <row r="1069" s="270" customFormat="1" ht="20.1" customHeight="1" spans="1:3">
      <c r="A1069" s="298" t="s">
        <v>25</v>
      </c>
      <c r="B1069" s="281"/>
      <c r="C1069" s="276"/>
    </row>
    <row r="1070" s="270" customFormat="1" ht="20.1" customHeight="1" spans="1:3">
      <c r="A1070" s="298" t="s">
        <v>828</v>
      </c>
      <c r="B1070" s="281"/>
      <c r="C1070" s="276"/>
    </row>
    <row r="1071" s="270" customFormat="1" ht="20.1" customHeight="1" spans="1:3">
      <c r="A1071" s="298" t="s">
        <v>32</v>
      </c>
      <c r="B1071" s="281"/>
      <c r="C1071" s="276"/>
    </row>
    <row r="1072" s="270" customFormat="1" ht="20.1" customHeight="1" spans="1:3">
      <c r="A1072" s="298" t="s">
        <v>829</v>
      </c>
      <c r="B1072" s="281"/>
      <c r="C1072" s="276"/>
    </row>
    <row r="1073" s="270" customFormat="1" ht="20.1" customHeight="1" spans="1:3">
      <c r="A1073" s="298" t="s">
        <v>830</v>
      </c>
      <c r="B1073" s="279">
        <f>SUM(B1074:B1078)</f>
        <v>0</v>
      </c>
      <c r="C1073" s="276"/>
    </row>
    <row r="1074" s="270" customFormat="1" ht="20.1" customHeight="1" spans="1:3">
      <c r="A1074" s="298" t="s">
        <v>831</v>
      </c>
      <c r="B1074" s="281"/>
      <c r="C1074" s="276"/>
    </row>
    <row r="1075" s="270" customFormat="1" ht="20.1" customHeight="1" spans="1:3">
      <c r="A1075" s="270" t="s">
        <v>832</v>
      </c>
      <c r="B1075" s="281"/>
      <c r="C1075" s="276"/>
    </row>
    <row r="1076" s="270" customFormat="1" ht="20.1" customHeight="1" spans="1:3">
      <c r="A1076" s="298" t="s">
        <v>833</v>
      </c>
      <c r="B1076" s="281"/>
      <c r="C1076" s="276"/>
    </row>
    <row r="1077" s="270" customFormat="1" ht="20.1" customHeight="1" spans="1:3">
      <c r="A1077" s="298" t="s">
        <v>834</v>
      </c>
      <c r="B1077" s="281"/>
      <c r="C1077" s="276"/>
    </row>
    <row r="1078" s="270" customFormat="1" ht="20.1" customHeight="1" spans="1:3">
      <c r="A1078" s="298" t="s">
        <v>835</v>
      </c>
      <c r="B1078" s="281"/>
      <c r="C1078" s="276"/>
    </row>
    <row r="1079" s="270" customFormat="1" ht="20.1" customHeight="1" spans="1:3">
      <c r="A1079" s="298" t="s">
        <v>836</v>
      </c>
      <c r="B1079" s="281"/>
      <c r="C1079" s="276"/>
    </row>
    <row r="1080" s="270" customFormat="1" ht="20.1" customHeight="1" spans="1:3">
      <c r="A1080" s="298" t="s">
        <v>837</v>
      </c>
      <c r="B1080" s="295">
        <f>SUM(B1081:B1089)</f>
        <v>0</v>
      </c>
      <c r="C1080" s="276"/>
    </row>
    <row r="1081" s="270" customFormat="1" ht="20.1" customHeight="1" spans="1:3">
      <c r="A1081" s="298" t="s">
        <v>838</v>
      </c>
      <c r="B1081" s="281"/>
      <c r="C1081" s="276"/>
    </row>
    <row r="1082" s="270" customFormat="1" ht="20.1" customHeight="1" spans="1:3">
      <c r="A1082" s="298" t="s">
        <v>839</v>
      </c>
      <c r="B1082" s="281"/>
      <c r="C1082" s="276"/>
    </row>
    <row r="1083" s="270" customFormat="1" ht="20.1" customHeight="1" spans="1:3">
      <c r="A1083" s="298" t="s">
        <v>840</v>
      </c>
      <c r="B1083" s="281"/>
      <c r="C1083" s="276"/>
    </row>
    <row r="1084" s="270" customFormat="1" ht="20.1" customHeight="1" spans="1:3">
      <c r="A1084" s="298" t="s">
        <v>841</v>
      </c>
      <c r="B1084" s="281"/>
      <c r="C1084" s="276"/>
    </row>
    <row r="1085" s="270" customFormat="1" ht="20.1" customHeight="1" spans="1:3">
      <c r="A1085" s="298" t="s">
        <v>842</v>
      </c>
      <c r="B1085" s="281"/>
      <c r="C1085" s="276"/>
    </row>
    <row r="1086" s="270" customFormat="1" ht="20.1" customHeight="1" spans="1:3">
      <c r="A1086" s="298" t="s">
        <v>843</v>
      </c>
      <c r="B1086" s="281"/>
      <c r="C1086" s="276"/>
    </row>
    <row r="1087" s="270" customFormat="1" ht="20.1" customHeight="1" spans="1:3">
      <c r="A1087" s="298" t="s">
        <v>844</v>
      </c>
      <c r="B1087" s="281"/>
      <c r="C1087" s="276"/>
    </row>
    <row r="1088" s="270" customFormat="1" ht="20.1" customHeight="1" spans="1:3">
      <c r="A1088" s="298" t="s">
        <v>845</v>
      </c>
      <c r="B1088" s="281"/>
      <c r="C1088" s="276"/>
    </row>
    <row r="1089" s="270" customFormat="1" ht="20.1" customHeight="1" spans="1:3">
      <c r="A1089" s="298" t="s">
        <v>846</v>
      </c>
      <c r="B1089" s="281"/>
      <c r="C1089" s="276"/>
    </row>
    <row r="1090" s="270" customFormat="1" ht="20.1" customHeight="1" spans="1:3">
      <c r="A1090" s="298" t="s">
        <v>847</v>
      </c>
      <c r="B1090" s="295">
        <f>SUM(B1091,B1118,B1133)</f>
        <v>1258</v>
      </c>
      <c r="C1090" s="276"/>
    </row>
    <row r="1091" s="270" customFormat="1" ht="20.1" customHeight="1" spans="1:3">
      <c r="A1091" s="298" t="s">
        <v>848</v>
      </c>
      <c r="B1091" s="279">
        <f>SUM(B1092:B1117)</f>
        <v>1196</v>
      </c>
      <c r="C1091" s="276"/>
    </row>
    <row r="1092" s="270" customFormat="1" ht="20.1" customHeight="1" spans="1:3">
      <c r="A1092" s="298" t="s">
        <v>23</v>
      </c>
      <c r="B1092" s="281">
        <v>510</v>
      </c>
      <c r="C1092" s="276"/>
    </row>
    <row r="1093" s="270" customFormat="1" ht="20.1" customHeight="1" spans="1:3">
      <c r="A1093" s="298" t="s">
        <v>24</v>
      </c>
      <c r="B1093" s="281">
        <v>195</v>
      </c>
      <c r="C1093" s="276"/>
    </row>
    <row r="1094" s="270" customFormat="1" ht="20.1" customHeight="1" spans="1:3">
      <c r="A1094" s="298" t="s">
        <v>25</v>
      </c>
      <c r="B1094" s="281"/>
      <c r="C1094" s="276"/>
    </row>
    <row r="1095" s="270" customFormat="1" ht="20.1" customHeight="1" spans="1:3">
      <c r="A1095" s="298" t="s">
        <v>849</v>
      </c>
      <c r="B1095" s="281">
        <v>352</v>
      </c>
      <c r="C1095" s="276"/>
    </row>
    <row r="1096" s="270" customFormat="1" ht="20.1" customHeight="1" spans="1:3">
      <c r="A1096" s="298" t="s">
        <v>850</v>
      </c>
      <c r="B1096" s="281">
        <v>139</v>
      </c>
      <c r="C1096" s="276"/>
    </row>
    <row r="1097" s="270" customFormat="1" ht="20.1" customHeight="1" spans="1:3">
      <c r="A1097" s="298" t="s">
        <v>851</v>
      </c>
      <c r="B1097" s="281"/>
      <c r="C1097" s="276"/>
    </row>
    <row r="1098" s="270" customFormat="1" ht="20.1" customHeight="1" spans="1:3">
      <c r="A1098" s="298" t="s">
        <v>852</v>
      </c>
      <c r="B1098" s="281"/>
      <c r="C1098" s="276"/>
    </row>
    <row r="1099" s="270" customFormat="1" ht="20.1" customHeight="1" spans="1:3">
      <c r="A1099" s="298" t="s">
        <v>853</v>
      </c>
      <c r="B1099" s="281"/>
      <c r="C1099" s="276"/>
    </row>
    <row r="1100" s="270" customFormat="1" ht="20.1" customHeight="1" spans="1:3">
      <c r="A1100" s="298" t="s">
        <v>854</v>
      </c>
      <c r="B1100" s="281"/>
      <c r="C1100" s="276"/>
    </row>
    <row r="1101" s="270" customFormat="1" ht="20.1" customHeight="1" spans="1:3">
      <c r="A1101" s="298" t="s">
        <v>855</v>
      </c>
      <c r="B1101" s="281"/>
      <c r="C1101" s="276"/>
    </row>
    <row r="1102" s="270" customFormat="1" ht="20.1" customHeight="1" spans="1:3">
      <c r="A1102" s="298" t="s">
        <v>856</v>
      </c>
      <c r="B1102" s="281"/>
      <c r="C1102" s="276"/>
    </row>
    <row r="1103" s="270" customFormat="1" ht="20.1" customHeight="1" spans="1:3">
      <c r="A1103" s="298" t="s">
        <v>857</v>
      </c>
      <c r="B1103" s="281"/>
      <c r="C1103" s="276"/>
    </row>
    <row r="1104" s="270" customFormat="1" ht="20.1" customHeight="1" spans="1:3">
      <c r="A1104" s="298" t="s">
        <v>858</v>
      </c>
      <c r="B1104" s="281"/>
      <c r="C1104" s="276"/>
    </row>
    <row r="1105" s="270" customFormat="1" ht="20.1" customHeight="1" spans="1:3">
      <c r="A1105" s="298" t="s">
        <v>859</v>
      </c>
      <c r="B1105" s="281"/>
      <c r="C1105" s="276"/>
    </row>
    <row r="1106" s="270" customFormat="1" ht="20.1" customHeight="1" spans="1:3">
      <c r="A1106" s="298" t="s">
        <v>860</v>
      </c>
      <c r="B1106" s="281"/>
      <c r="C1106" s="276"/>
    </row>
    <row r="1107" s="270" customFormat="1" ht="20.1" customHeight="1" spans="1:3">
      <c r="A1107" s="298" t="s">
        <v>861</v>
      </c>
      <c r="B1107" s="281"/>
      <c r="C1107" s="276"/>
    </row>
    <row r="1108" s="270" customFormat="1" ht="20.1" customHeight="1" spans="1:3">
      <c r="A1108" s="298" t="s">
        <v>862</v>
      </c>
      <c r="B1108" s="281"/>
      <c r="C1108" s="276"/>
    </row>
    <row r="1109" s="270" customFormat="1" ht="20.1" customHeight="1" spans="1:3">
      <c r="A1109" s="298" t="s">
        <v>863</v>
      </c>
      <c r="B1109" s="281"/>
      <c r="C1109" s="276"/>
    </row>
    <row r="1110" s="270" customFormat="1" ht="20.1" customHeight="1" spans="1:3">
      <c r="A1110" s="298" t="s">
        <v>864</v>
      </c>
      <c r="B1110" s="281"/>
      <c r="C1110" s="276"/>
    </row>
    <row r="1111" s="270" customFormat="1" ht="20.1" customHeight="1" spans="1:3">
      <c r="A1111" s="298" t="s">
        <v>865</v>
      </c>
      <c r="B1111" s="281"/>
      <c r="C1111" s="276"/>
    </row>
    <row r="1112" s="270" customFormat="1" ht="20.1" customHeight="1" spans="1:3">
      <c r="A1112" s="298" t="s">
        <v>866</v>
      </c>
      <c r="B1112" s="281"/>
      <c r="C1112" s="276"/>
    </row>
    <row r="1113" s="270" customFormat="1" ht="20.1" customHeight="1" spans="1:3">
      <c r="A1113" s="298" t="s">
        <v>867</v>
      </c>
      <c r="B1113" s="281"/>
      <c r="C1113" s="276"/>
    </row>
    <row r="1114" s="270" customFormat="1" ht="20.1" customHeight="1" spans="1:3">
      <c r="A1114" s="298" t="s">
        <v>868</v>
      </c>
      <c r="B1114" s="281"/>
      <c r="C1114" s="276"/>
    </row>
    <row r="1115" s="270" customFormat="1" ht="20.1" customHeight="1" spans="1:3">
      <c r="A1115" s="298" t="s">
        <v>869</v>
      </c>
      <c r="B1115" s="281"/>
      <c r="C1115" s="276"/>
    </row>
    <row r="1116" s="270" customFormat="1" ht="20.1" customHeight="1" spans="1:3">
      <c r="A1116" s="298" t="s">
        <v>32</v>
      </c>
      <c r="B1116" s="281"/>
      <c r="C1116" s="276"/>
    </row>
    <row r="1117" s="270" customFormat="1" ht="20.1" customHeight="1" spans="1:3">
      <c r="A1117" s="298" t="s">
        <v>870</v>
      </c>
      <c r="B1117" s="281"/>
      <c r="C1117" s="276"/>
    </row>
    <row r="1118" s="270" customFormat="1" ht="20.1" customHeight="1" spans="1:3">
      <c r="A1118" s="298" t="s">
        <v>871</v>
      </c>
      <c r="B1118" s="279">
        <f>SUM(B1119:B1132)</f>
        <v>62</v>
      </c>
      <c r="C1118" s="276"/>
    </row>
    <row r="1119" s="270" customFormat="1" ht="20.1" customHeight="1" spans="1:3">
      <c r="A1119" s="298" t="s">
        <v>23</v>
      </c>
      <c r="B1119" s="281"/>
      <c r="C1119" s="276"/>
    </row>
    <row r="1120" s="270" customFormat="1" ht="20.1" customHeight="1" spans="1:3">
      <c r="A1120" s="298" t="s">
        <v>24</v>
      </c>
      <c r="B1120" s="281"/>
      <c r="C1120" s="276"/>
    </row>
    <row r="1121" s="270" customFormat="1" ht="20.1" customHeight="1" spans="1:3">
      <c r="A1121" s="298" t="s">
        <v>25</v>
      </c>
      <c r="B1121" s="281"/>
      <c r="C1121" s="276"/>
    </row>
    <row r="1122" s="270" customFormat="1" ht="20.1" customHeight="1" spans="1:3">
      <c r="A1122" s="298" t="s">
        <v>872</v>
      </c>
      <c r="B1122" s="281"/>
      <c r="C1122" s="276"/>
    </row>
    <row r="1123" s="270" customFormat="1" ht="20.1" customHeight="1" spans="1:3">
      <c r="A1123" s="298" t="s">
        <v>873</v>
      </c>
      <c r="B1123" s="281"/>
      <c r="C1123" s="276"/>
    </row>
    <row r="1124" s="270" customFormat="1" ht="20.1" customHeight="1" spans="1:3">
      <c r="A1124" s="298" t="s">
        <v>874</v>
      </c>
      <c r="B1124" s="281"/>
      <c r="C1124" s="276"/>
    </row>
    <row r="1125" s="270" customFormat="1" ht="20.1" customHeight="1" spans="1:3">
      <c r="A1125" s="298" t="s">
        <v>875</v>
      </c>
      <c r="B1125" s="281"/>
      <c r="C1125" s="276"/>
    </row>
    <row r="1126" s="270" customFormat="1" ht="20.1" customHeight="1" spans="1:3">
      <c r="A1126" s="298" t="s">
        <v>876</v>
      </c>
      <c r="B1126" s="281">
        <v>62</v>
      </c>
      <c r="C1126" s="276"/>
    </row>
    <row r="1127" s="270" customFormat="1" ht="20.1" customHeight="1" spans="1:3">
      <c r="A1127" s="298" t="s">
        <v>877</v>
      </c>
      <c r="B1127" s="281"/>
      <c r="C1127" s="276"/>
    </row>
    <row r="1128" s="270" customFormat="1" ht="20.1" customHeight="1" spans="1:3">
      <c r="A1128" s="298" t="s">
        <v>878</v>
      </c>
      <c r="B1128" s="281"/>
      <c r="C1128" s="276"/>
    </row>
    <row r="1129" s="270" customFormat="1" ht="20.1" customHeight="1" spans="1:3">
      <c r="A1129" s="298" t="s">
        <v>879</v>
      </c>
      <c r="B1129" s="281"/>
      <c r="C1129" s="276"/>
    </row>
    <row r="1130" s="270" customFormat="1" ht="20.1" customHeight="1" spans="1:3">
      <c r="A1130" s="298" t="s">
        <v>880</v>
      </c>
      <c r="B1130" s="281"/>
      <c r="C1130" s="276"/>
    </row>
    <row r="1131" s="270" customFormat="1" ht="20.1" customHeight="1" spans="1:3">
      <c r="A1131" s="298" t="s">
        <v>881</v>
      </c>
      <c r="B1131" s="281"/>
      <c r="C1131" s="276"/>
    </row>
    <row r="1132" s="270" customFormat="1" ht="20.1" customHeight="1" spans="1:3">
      <c r="A1132" s="298" t="s">
        <v>882</v>
      </c>
      <c r="B1132" s="281"/>
      <c r="C1132" s="276"/>
    </row>
    <row r="1133" s="270" customFormat="1" ht="20.1" customHeight="1" spans="1:3">
      <c r="A1133" s="298" t="s">
        <v>883</v>
      </c>
      <c r="B1133" s="281"/>
      <c r="C1133" s="276"/>
    </row>
    <row r="1134" s="270" customFormat="1" ht="20.1" customHeight="1" spans="1:3">
      <c r="A1134" s="298" t="s">
        <v>884</v>
      </c>
      <c r="B1134" s="295">
        <f>SUM(B1135,B1146,B1150)</f>
        <v>5804</v>
      </c>
      <c r="C1134" s="276"/>
    </row>
    <row r="1135" s="270" customFormat="1" ht="20.1" customHeight="1" spans="1:3">
      <c r="A1135" s="298" t="s">
        <v>885</v>
      </c>
      <c r="B1135" s="279">
        <f>SUM(B1136:B1145)</f>
        <v>1148</v>
      </c>
      <c r="C1135" s="276"/>
    </row>
    <row r="1136" s="270" customFormat="1" ht="20.1" customHeight="1" spans="1:3">
      <c r="A1136" s="298" t="s">
        <v>886</v>
      </c>
      <c r="B1136" s="281"/>
      <c r="C1136" s="276"/>
    </row>
    <row r="1137" s="270" customFormat="1" ht="20.1" customHeight="1" spans="1:3">
      <c r="A1137" s="298" t="s">
        <v>887</v>
      </c>
      <c r="B1137" s="281"/>
      <c r="C1137" s="276"/>
    </row>
    <row r="1138" s="270" customFormat="1" ht="20.1" customHeight="1" spans="1:3">
      <c r="A1138" s="298" t="s">
        <v>888</v>
      </c>
      <c r="B1138" s="281"/>
      <c r="C1138" s="276"/>
    </row>
    <row r="1139" s="270" customFormat="1" ht="20.1" customHeight="1" spans="1:3">
      <c r="A1139" s="298" t="s">
        <v>889</v>
      </c>
      <c r="B1139" s="281"/>
      <c r="C1139" s="276"/>
    </row>
    <row r="1140" s="270" customFormat="1" ht="20.1" customHeight="1" spans="1:3">
      <c r="A1140" s="298" t="s">
        <v>890</v>
      </c>
      <c r="B1140" s="281">
        <v>821</v>
      </c>
      <c r="C1140" s="276"/>
    </row>
    <row r="1141" s="270" customFormat="1" ht="20.1" customHeight="1" spans="1:3">
      <c r="A1141" s="298" t="s">
        <v>891</v>
      </c>
      <c r="B1141" s="281"/>
      <c r="C1141" s="276"/>
    </row>
    <row r="1142" s="270" customFormat="1" ht="20.1" customHeight="1" spans="1:3">
      <c r="A1142" s="298" t="s">
        <v>892</v>
      </c>
      <c r="B1142" s="281"/>
      <c r="C1142" s="276"/>
    </row>
    <row r="1143" s="270" customFormat="1" ht="20.1" customHeight="1" spans="1:3">
      <c r="A1143" s="298" t="s">
        <v>893</v>
      </c>
      <c r="B1143" s="281"/>
      <c r="C1143" s="276"/>
    </row>
    <row r="1144" s="270" customFormat="1" ht="20.1" customHeight="1" spans="1:3">
      <c r="A1144" s="298" t="s">
        <v>894</v>
      </c>
      <c r="B1144" s="281"/>
      <c r="C1144" s="276"/>
    </row>
    <row r="1145" s="270" customFormat="1" ht="20.1" customHeight="1" spans="1:3">
      <c r="A1145" s="298" t="s">
        <v>895</v>
      </c>
      <c r="B1145" s="281">
        <v>327</v>
      </c>
      <c r="C1145" s="276"/>
    </row>
    <row r="1146" s="270" customFormat="1" ht="20.1" customHeight="1" spans="1:3">
      <c r="A1146" s="298" t="s">
        <v>896</v>
      </c>
      <c r="B1146" s="279">
        <f>SUM(B1147:B1149)</f>
        <v>1727</v>
      </c>
      <c r="C1146" s="276"/>
    </row>
    <row r="1147" s="270" customFormat="1" ht="20.1" customHeight="1" spans="1:3">
      <c r="A1147" s="298" t="s">
        <v>897</v>
      </c>
      <c r="B1147" s="281">
        <v>1727</v>
      </c>
      <c r="C1147" s="276"/>
    </row>
    <row r="1148" s="270" customFormat="1" ht="20.1" customHeight="1" spans="1:3">
      <c r="A1148" s="298" t="s">
        <v>898</v>
      </c>
      <c r="B1148" s="281"/>
      <c r="C1148" s="276"/>
    </row>
    <row r="1149" s="270" customFormat="1" ht="20.1" customHeight="1" spans="1:3">
      <c r="A1149" s="298" t="s">
        <v>899</v>
      </c>
      <c r="B1149" s="281"/>
      <c r="C1149" s="276"/>
    </row>
    <row r="1150" s="270" customFormat="1" ht="20.1" customHeight="1" spans="1:3">
      <c r="A1150" s="298" t="s">
        <v>900</v>
      </c>
      <c r="B1150" s="279">
        <f>SUM(B1151:B1153)</f>
        <v>2929</v>
      </c>
      <c r="C1150" s="276"/>
    </row>
    <row r="1151" s="270" customFormat="1" ht="20.1" customHeight="1" spans="1:3">
      <c r="A1151" s="298" t="s">
        <v>901</v>
      </c>
      <c r="B1151" s="281"/>
      <c r="C1151" s="276"/>
    </row>
    <row r="1152" s="270" customFormat="1" ht="20.1" customHeight="1" spans="1:3">
      <c r="A1152" s="298" t="s">
        <v>902</v>
      </c>
      <c r="B1152" s="281"/>
      <c r="C1152" s="276"/>
    </row>
    <row r="1153" s="270" customFormat="1" ht="20.1" customHeight="1" spans="1:3">
      <c r="A1153" s="298" t="s">
        <v>903</v>
      </c>
      <c r="B1153" s="281">
        <v>2929</v>
      </c>
      <c r="C1153" s="276"/>
    </row>
    <row r="1154" s="270" customFormat="1" ht="20.1" customHeight="1" spans="1:3">
      <c r="A1154" s="298" t="s">
        <v>904</v>
      </c>
      <c r="B1154" s="295">
        <f>SUM(B1155,B1170,B1184,B1189,B1195)</f>
        <v>864</v>
      </c>
      <c r="C1154" s="276"/>
    </row>
    <row r="1155" s="270" customFormat="1" ht="20.1" customHeight="1" spans="1:3">
      <c r="A1155" s="298" t="s">
        <v>905</v>
      </c>
      <c r="B1155" s="279">
        <f>SUM(B1156:B1169)</f>
        <v>810</v>
      </c>
      <c r="C1155" s="276"/>
    </row>
    <row r="1156" s="270" customFormat="1" ht="20.1" customHeight="1" spans="1:3">
      <c r="A1156" s="298" t="s">
        <v>23</v>
      </c>
      <c r="B1156" s="281">
        <v>110</v>
      </c>
      <c r="C1156" s="276"/>
    </row>
    <row r="1157" s="270" customFormat="1" ht="20.1" customHeight="1" spans="1:3">
      <c r="A1157" s="298" t="s">
        <v>24</v>
      </c>
      <c r="B1157" s="281">
        <v>234</v>
      </c>
      <c r="C1157" s="276"/>
    </row>
    <row r="1158" s="270" customFormat="1" ht="20.1" customHeight="1" spans="1:3">
      <c r="A1158" s="298" t="s">
        <v>25</v>
      </c>
      <c r="B1158" s="281"/>
      <c r="C1158" s="276"/>
    </row>
    <row r="1159" s="270" customFormat="1" ht="20.1" customHeight="1" spans="1:3">
      <c r="A1159" s="298" t="s">
        <v>906</v>
      </c>
      <c r="B1159" s="281"/>
      <c r="C1159" s="276"/>
    </row>
    <row r="1160" s="270" customFormat="1" ht="20.1" customHeight="1" spans="1:3">
      <c r="A1160" s="298" t="s">
        <v>907</v>
      </c>
      <c r="B1160" s="281"/>
      <c r="C1160" s="276"/>
    </row>
    <row r="1161" s="270" customFormat="1" ht="20.1" customHeight="1" spans="1:3">
      <c r="A1161" s="298" t="s">
        <v>908</v>
      </c>
      <c r="B1161" s="281"/>
      <c r="C1161" s="276"/>
    </row>
    <row r="1162" s="270" customFormat="1" ht="20.1" customHeight="1" spans="1:3">
      <c r="A1162" s="298" t="s">
        <v>909</v>
      </c>
      <c r="B1162" s="281"/>
      <c r="C1162" s="276"/>
    </row>
    <row r="1163" s="270" customFormat="1" ht="20.1" customHeight="1" spans="1:3">
      <c r="A1163" s="298" t="s">
        <v>910</v>
      </c>
      <c r="B1163" s="281">
        <v>466</v>
      </c>
      <c r="C1163" s="276"/>
    </row>
    <row r="1164" s="270" customFormat="1" ht="20.1" customHeight="1" spans="1:3">
      <c r="A1164" s="298" t="s">
        <v>911</v>
      </c>
      <c r="B1164" s="281"/>
      <c r="C1164" s="276"/>
    </row>
    <row r="1165" s="270" customFormat="1" ht="20.1" customHeight="1" spans="1:3">
      <c r="A1165" s="298" t="s">
        <v>912</v>
      </c>
      <c r="B1165" s="281"/>
      <c r="C1165" s="276"/>
    </row>
    <row r="1166" s="270" customFormat="1" ht="20.1" customHeight="1" spans="1:3">
      <c r="A1166" s="298" t="s">
        <v>913</v>
      </c>
      <c r="B1166" s="281"/>
      <c r="C1166" s="276"/>
    </row>
    <row r="1167" s="270" customFormat="1" ht="20.1" customHeight="1" spans="1:3">
      <c r="A1167" s="298" t="s">
        <v>914</v>
      </c>
      <c r="B1167" s="281"/>
      <c r="C1167" s="276"/>
    </row>
    <row r="1168" s="270" customFormat="1" ht="20.1" customHeight="1" spans="1:3">
      <c r="A1168" s="298" t="s">
        <v>32</v>
      </c>
      <c r="B1168" s="281"/>
      <c r="C1168" s="276"/>
    </row>
    <row r="1169" s="270" customFormat="1" ht="20.1" customHeight="1" spans="1:3">
      <c r="A1169" s="298" t="s">
        <v>915</v>
      </c>
      <c r="B1169" s="281"/>
      <c r="C1169" s="276"/>
    </row>
    <row r="1170" s="270" customFormat="1" ht="20.1" customHeight="1" spans="1:3">
      <c r="A1170" s="298" t="s">
        <v>916</v>
      </c>
      <c r="B1170" s="279">
        <f>SUM(B1171:B1183)</f>
        <v>54</v>
      </c>
      <c r="C1170" s="276"/>
    </row>
    <row r="1171" s="270" customFormat="1" ht="20.1" customHeight="1" spans="1:3">
      <c r="A1171" s="298" t="s">
        <v>23</v>
      </c>
      <c r="B1171" s="281">
        <v>49</v>
      </c>
      <c r="C1171" s="276"/>
    </row>
    <row r="1172" s="270" customFormat="1" ht="20.1" customHeight="1" spans="1:3">
      <c r="A1172" s="298" t="s">
        <v>24</v>
      </c>
      <c r="B1172" s="281">
        <v>5</v>
      </c>
      <c r="C1172" s="276"/>
    </row>
    <row r="1173" s="270" customFormat="1" ht="20.1" customHeight="1" spans="1:3">
      <c r="A1173" s="298" t="s">
        <v>25</v>
      </c>
      <c r="B1173" s="281"/>
      <c r="C1173" s="276"/>
    </row>
    <row r="1174" s="270" customFormat="1" ht="20.1" customHeight="1" spans="1:3">
      <c r="A1174" s="298" t="s">
        <v>917</v>
      </c>
      <c r="B1174" s="281"/>
      <c r="C1174" s="276"/>
    </row>
    <row r="1175" s="270" customFormat="1" ht="20.1" customHeight="1" spans="1:3">
      <c r="A1175" s="298" t="s">
        <v>918</v>
      </c>
      <c r="B1175" s="281"/>
      <c r="C1175" s="276"/>
    </row>
    <row r="1176" s="270" customFormat="1" ht="20.1" customHeight="1" spans="1:3">
      <c r="A1176" s="298" t="s">
        <v>919</v>
      </c>
      <c r="B1176" s="281"/>
      <c r="C1176" s="276"/>
    </row>
    <row r="1177" s="270" customFormat="1" ht="20.1" customHeight="1" spans="1:3">
      <c r="A1177" s="298" t="s">
        <v>920</v>
      </c>
      <c r="B1177" s="281"/>
      <c r="C1177" s="276"/>
    </row>
    <row r="1178" s="270" customFormat="1" ht="20.1" customHeight="1" spans="1:3">
      <c r="A1178" s="298" t="s">
        <v>921</v>
      </c>
      <c r="B1178" s="281"/>
      <c r="C1178" s="276"/>
    </row>
    <row r="1179" s="270" customFormat="1" ht="20.1" customHeight="1" spans="1:3">
      <c r="A1179" s="298" t="s">
        <v>922</v>
      </c>
      <c r="B1179" s="281"/>
      <c r="C1179" s="276"/>
    </row>
    <row r="1180" s="270" customFormat="1" ht="20.1" customHeight="1" spans="1:3">
      <c r="A1180" s="298" t="s">
        <v>923</v>
      </c>
      <c r="B1180" s="281"/>
      <c r="C1180" s="276"/>
    </row>
    <row r="1181" s="270" customFormat="1" ht="20.1" customHeight="1" spans="1:3">
      <c r="A1181" s="298" t="s">
        <v>924</v>
      </c>
      <c r="B1181" s="281"/>
      <c r="C1181" s="276"/>
    </row>
    <row r="1182" s="270" customFormat="1" ht="20.1" customHeight="1" spans="1:3">
      <c r="A1182" s="298" t="s">
        <v>32</v>
      </c>
      <c r="B1182" s="281"/>
      <c r="C1182" s="276"/>
    </row>
    <row r="1183" s="270" customFormat="1" ht="20.1" customHeight="1" spans="1:3">
      <c r="A1183" s="298" t="s">
        <v>925</v>
      </c>
      <c r="B1183" s="281"/>
      <c r="C1183" s="276"/>
    </row>
    <row r="1184" s="270" customFormat="1" ht="20.1" customHeight="1" spans="1:3">
      <c r="A1184" s="298" t="s">
        <v>926</v>
      </c>
      <c r="B1184" s="279">
        <f>SUM(B1185:B1188)</f>
        <v>0</v>
      </c>
      <c r="C1184" s="276"/>
    </row>
    <row r="1185" s="270" customFormat="1" ht="20.1" customHeight="1" spans="1:3">
      <c r="A1185" s="298" t="s">
        <v>927</v>
      </c>
      <c r="B1185" s="281"/>
      <c r="C1185" s="276"/>
    </row>
    <row r="1186" s="270" customFormat="1" ht="20.1" customHeight="1" spans="1:3">
      <c r="A1186" s="298" t="s">
        <v>928</v>
      </c>
      <c r="B1186" s="281"/>
      <c r="C1186" s="276"/>
    </row>
    <row r="1187" s="270" customFormat="1" ht="20.1" customHeight="1" spans="1:3">
      <c r="A1187" s="298" t="s">
        <v>929</v>
      </c>
      <c r="B1187" s="281"/>
      <c r="C1187" s="276"/>
    </row>
    <row r="1188" s="270" customFormat="1" ht="20.1" customHeight="1" spans="1:3">
      <c r="A1188" s="298" t="s">
        <v>930</v>
      </c>
      <c r="B1188" s="281"/>
      <c r="C1188" s="276"/>
    </row>
    <row r="1189" s="270" customFormat="1" ht="20.1" customHeight="1" spans="1:3">
      <c r="A1189" s="298" t="s">
        <v>931</v>
      </c>
      <c r="B1189" s="279">
        <f>SUM(B1190:B1194)</f>
        <v>0</v>
      </c>
      <c r="C1189" s="276"/>
    </row>
    <row r="1190" s="270" customFormat="1" ht="20.1" customHeight="1" spans="1:3">
      <c r="A1190" s="298" t="s">
        <v>932</v>
      </c>
      <c r="B1190" s="281"/>
      <c r="C1190" s="276"/>
    </row>
    <row r="1191" s="270" customFormat="1" ht="20.1" customHeight="1" spans="1:3">
      <c r="A1191" s="298" t="s">
        <v>933</v>
      </c>
      <c r="B1191" s="281"/>
      <c r="C1191" s="276"/>
    </row>
    <row r="1192" s="270" customFormat="1" ht="20.1" customHeight="1" spans="1:3">
      <c r="A1192" s="298" t="s">
        <v>934</v>
      </c>
      <c r="B1192" s="281"/>
      <c r="C1192" s="276"/>
    </row>
    <row r="1193" s="270" customFormat="1" ht="20.1" customHeight="1" spans="1:3">
      <c r="A1193" s="298" t="s">
        <v>935</v>
      </c>
      <c r="B1193" s="281"/>
      <c r="C1193" s="276"/>
    </row>
    <row r="1194" s="270" customFormat="1" ht="20.1" customHeight="1" spans="1:3">
      <c r="A1194" s="298" t="s">
        <v>936</v>
      </c>
      <c r="B1194" s="281"/>
      <c r="C1194" s="276"/>
    </row>
    <row r="1195" s="270" customFormat="1" ht="20.1" customHeight="1" spans="1:3">
      <c r="A1195" s="298" t="s">
        <v>937</v>
      </c>
      <c r="B1195" s="279">
        <f>SUM(B1196:B1206)</f>
        <v>0</v>
      </c>
      <c r="C1195" s="276"/>
    </row>
    <row r="1196" s="270" customFormat="1" ht="20.1" customHeight="1" spans="1:3">
      <c r="A1196" s="298" t="s">
        <v>938</v>
      </c>
      <c r="B1196" s="281"/>
      <c r="C1196" s="276"/>
    </row>
    <row r="1197" s="270" customFormat="1" ht="20.1" customHeight="1" spans="1:3">
      <c r="A1197" s="298" t="s">
        <v>939</v>
      </c>
      <c r="B1197" s="281"/>
      <c r="C1197" s="276"/>
    </row>
    <row r="1198" s="270" customFormat="1" ht="20.1" customHeight="1" spans="1:3">
      <c r="A1198" s="298" t="s">
        <v>940</v>
      </c>
      <c r="B1198" s="281"/>
      <c r="C1198" s="276"/>
    </row>
    <row r="1199" s="270" customFormat="1" ht="20.1" customHeight="1" spans="1:3">
      <c r="A1199" s="298" t="s">
        <v>941</v>
      </c>
      <c r="B1199" s="281"/>
      <c r="C1199" s="276"/>
    </row>
    <row r="1200" s="270" customFormat="1" ht="20.1" customHeight="1" spans="1:3">
      <c r="A1200" s="298" t="s">
        <v>942</v>
      </c>
      <c r="B1200" s="281"/>
      <c r="C1200" s="276"/>
    </row>
    <row r="1201" s="270" customFormat="1" ht="20.1" customHeight="1" spans="1:3">
      <c r="A1201" s="298" t="s">
        <v>943</v>
      </c>
      <c r="B1201" s="281"/>
      <c r="C1201" s="276"/>
    </row>
    <row r="1202" s="270" customFormat="1" ht="20.1" customHeight="1" spans="1:3">
      <c r="A1202" s="298" t="s">
        <v>944</v>
      </c>
      <c r="B1202" s="281"/>
      <c r="C1202" s="276"/>
    </row>
    <row r="1203" s="270" customFormat="1" ht="20.1" customHeight="1" spans="1:3">
      <c r="A1203" s="298" t="s">
        <v>945</v>
      </c>
      <c r="B1203" s="281"/>
      <c r="C1203" s="276"/>
    </row>
    <row r="1204" s="270" customFormat="1" ht="20.1" customHeight="1" spans="1:3">
      <c r="A1204" s="298" t="s">
        <v>946</v>
      </c>
      <c r="B1204" s="281"/>
      <c r="C1204" s="276"/>
    </row>
    <row r="1205" s="270" customFormat="1" ht="20.1" customHeight="1" spans="1:3">
      <c r="A1205" s="298" t="s">
        <v>947</v>
      </c>
      <c r="B1205" s="281"/>
      <c r="C1205" s="276"/>
    </row>
    <row r="1206" s="270" customFormat="1" ht="20.1" customHeight="1" spans="1:3">
      <c r="A1206" s="298" t="s">
        <v>948</v>
      </c>
      <c r="B1206" s="281"/>
      <c r="C1206" s="276"/>
    </row>
    <row r="1207" s="270" customFormat="1" ht="20.1" customHeight="1" spans="1:3">
      <c r="A1207" s="298" t="s">
        <v>949</v>
      </c>
      <c r="B1207" s="295">
        <f>SUM(B1208,B1220,B1226,B1232,B1240,B1253,B1257,B1263)</f>
        <v>1077</v>
      </c>
      <c r="C1207" s="276"/>
    </row>
    <row r="1208" s="270" customFormat="1" ht="20.1" customHeight="1" spans="1:3">
      <c r="A1208" s="298" t="s">
        <v>950</v>
      </c>
      <c r="B1208" s="279">
        <f>SUM(B1209:B1219)</f>
        <v>1077</v>
      </c>
      <c r="C1208" s="276"/>
    </row>
    <row r="1209" s="270" customFormat="1" ht="20.1" customHeight="1" spans="1:3">
      <c r="A1209" s="298" t="s">
        <v>23</v>
      </c>
      <c r="B1209" s="281">
        <v>285</v>
      </c>
      <c r="C1209" s="276"/>
    </row>
    <row r="1210" s="270" customFormat="1" ht="20.1" customHeight="1" spans="1:3">
      <c r="A1210" s="298" t="s">
        <v>24</v>
      </c>
      <c r="B1210" s="281">
        <v>201</v>
      </c>
      <c r="C1210" s="276"/>
    </row>
    <row r="1211" s="270" customFormat="1" ht="20.1" customHeight="1" spans="1:3">
      <c r="A1211" s="298" t="s">
        <v>25</v>
      </c>
      <c r="B1211" s="281"/>
      <c r="C1211" s="276"/>
    </row>
    <row r="1212" s="270" customFormat="1" ht="20.1" customHeight="1" spans="1:3">
      <c r="A1212" s="298" t="s">
        <v>951</v>
      </c>
      <c r="B1212" s="281">
        <v>450</v>
      </c>
      <c r="C1212" s="276"/>
    </row>
    <row r="1213" s="270" customFormat="1" ht="20.1" customHeight="1" spans="1:3">
      <c r="A1213" s="298" t="s">
        <v>952</v>
      </c>
      <c r="B1213" s="281"/>
      <c r="C1213" s="276"/>
    </row>
    <row r="1214" s="270" customFormat="1" ht="20.1" customHeight="1" spans="1:3">
      <c r="A1214" s="298" t="s">
        <v>953</v>
      </c>
      <c r="B1214" s="281">
        <v>141</v>
      </c>
      <c r="C1214" s="276"/>
    </row>
    <row r="1215" s="270" customFormat="1" ht="20.1" customHeight="1" spans="1:3">
      <c r="A1215" s="298" t="s">
        <v>954</v>
      </c>
      <c r="B1215" s="281"/>
      <c r="C1215" s="276"/>
    </row>
    <row r="1216" s="270" customFormat="1" ht="20.1" customHeight="1" spans="1:3">
      <c r="A1216" s="298" t="s">
        <v>955</v>
      </c>
      <c r="B1216" s="281"/>
      <c r="C1216" s="276"/>
    </row>
    <row r="1217" s="270" customFormat="1" ht="20.1" customHeight="1" spans="1:3">
      <c r="A1217" s="298" t="s">
        <v>956</v>
      </c>
      <c r="B1217" s="281"/>
      <c r="C1217" s="276"/>
    </row>
    <row r="1218" s="270" customFormat="1" ht="20.1" customHeight="1" spans="1:3">
      <c r="A1218" s="298" t="s">
        <v>32</v>
      </c>
      <c r="B1218" s="281"/>
      <c r="C1218" s="276"/>
    </row>
    <row r="1219" s="270" customFormat="1" ht="20.1" customHeight="1" spans="1:3">
      <c r="A1219" s="298" t="s">
        <v>957</v>
      </c>
      <c r="B1219" s="281"/>
      <c r="C1219" s="276"/>
    </row>
    <row r="1220" s="270" customFormat="1" ht="20.1" customHeight="1" spans="1:3">
      <c r="A1220" s="298" t="s">
        <v>958</v>
      </c>
      <c r="B1220" s="279">
        <f>SUM(B1221:B1225)</f>
        <v>0</v>
      </c>
      <c r="C1220" s="276"/>
    </row>
    <row r="1221" s="270" customFormat="1" ht="20.1" customHeight="1" spans="1:3">
      <c r="A1221" s="298" t="s">
        <v>23</v>
      </c>
      <c r="B1221" s="281"/>
      <c r="C1221" s="276"/>
    </row>
    <row r="1222" s="270" customFormat="1" ht="20.1" customHeight="1" spans="1:3">
      <c r="A1222" s="298" t="s">
        <v>356</v>
      </c>
      <c r="B1222" s="281"/>
      <c r="C1222" s="276"/>
    </row>
    <row r="1223" s="270" customFormat="1" ht="20.1" customHeight="1" spans="1:3">
      <c r="A1223" s="298" t="s">
        <v>25</v>
      </c>
      <c r="B1223" s="281"/>
      <c r="C1223" s="276"/>
    </row>
    <row r="1224" s="270" customFormat="1" ht="20.1" customHeight="1" spans="1:3">
      <c r="A1224" s="298" t="s">
        <v>959</v>
      </c>
      <c r="B1224" s="281"/>
      <c r="C1224" s="276"/>
    </row>
    <row r="1225" s="270" customFormat="1" ht="20.1" customHeight="1" spans="1:3">
      <c r="A1225" s="298" t="s">
        <v>960</v>
      </c>
      <c r="B1225" s="281"/>
      <c r="C1225" s="276"/>
    </row>
    <row r="1226" s="270" customFormat="1" ht="20.1" customHeight="1" spans="1:3">
      <c r="A1226" s="298" t="s">
        <v>961</v>
      </c>
      <c r="B1226" s="279">
        <f>SUM(B1227:B1231)</f>
        <v>0</v>
      </c>
      <c r="C1226" s="276"/>
    </row>
    <row r="1227" s="270" customFormat="1" ht="20.1" customHeight="1" spans="1:3">
      <c r="A1227" s="298" t="s">
        <v>23</v>
      </c>
      <c r="B1227" s="281"/>
      <c r="C1227" s="276"/>
    </row>
    <row r="1228" s="270" customFormat="1" ht="20.1" customHeight="1" spans="1:3">
      <c r="A1228" s="298" t="s">
        <v>24</v>
      </c>
      <c r="B1228" s="281"/>
      <c r="C1228" s="276"/>
    </row>
    <row r="1229" s="270" customFormat="1" ht="20.1" customHeight="1" spans="1:3">
      <c r="A1229" s="298" t="s">
        <v>25</v>
      </c>
      <c r="B1229" s="281"/>
      <c r="C1229" s="276"/>
    </row>
    <row r="1230" s="270" customFormat="1" ht="20.1" customHeight="1" spans="1:3">
      <c r="A1230" s="298" t="s">
        <v>962</v>
      </c>
      <c r="B1230" s="281"/>
      <c r="C1230" s="276"/>
    </row>
    <row r="1231" s="270" customFormat="1" ht="20.1" customHeight="1" spans="1:3">
      <c r="A1231" s="298" t="s">
        <v>963</v>
      </c>
      <c r="B1231" s="281"/>
      <c r="C1231" s="276"/>
    </row>
    <row r="1232" s="270" customFormat="1" ht="20.1" customHeight="1" spans="1:3">
      <c r="A1232" s="298" t="s">
        <v>964</v>
      </c>
      <c r="B1232" s="279">
        <f>SUM(B1233:B1239)</f>
        <v>0</v>
      </c>
      <c r="C1232" s="276"/>
    </row>
    <row r="1233" s="270" customFormat="1" ht="20.1" customHeight="1" spans="1:3">
      <c r="A1233" s="298" t="s">
        <v>23</v>
      </c>
      <c r="B1233" s="281"/>
      <c r="C1233" s="276"/>
    </row>
    <row r="1234" s="270" customFormat="1" ht="20.1" customHeight="1" spans="1:3">
      <c r="A1234" s="298" t="s">
        <v>24</v>
      </c>
      <c r="B1234" s="281"/>
      <c r="C1234" s="276"/>
    </row>
    <row r="1235" s="270" customFormat="1" ht="20.1" customHeight="1" spans="1:3">
      <c r="A1235" s="298" t="s">
        <v>25</v>
      </c>
      <c r="B1235" s="281"/>
      <c r="C1235" s="276"/>
    </row>
    <row r="1236" s="270" customFormat="1" ht="20.1" customHeight="1" spans="1:3">
      <c r="A1236" s="298" t="s">
        <v>965</v>
      </c>
      <c r="B1236" s="281"/>
      <c r="C1236" s="276"/>
    </row>
    <row r="1237" s="270" customFormat="1" ht="20.1" customHeight="1" spans="1:3">
      <c r="A1237" s="298" t="s">
        <v>966</v>
      </c>
      <c r="B1237" s="281"/>
      <c r="C1237" s="276"/>
    </row>
    <row r="1238" s="270" customFormat="1" ht="20.1" customHeight="1" spans="1:3">
      <c r="A1238" s="298" t="s">
        <v>32</v>
      </c>
      <c r="B1238" s="281"/>
      <c r="C1238" s="276"/>
    </row>
    <row r="1239" s="270" customFormat="1" ht="20.1" customHeight="1" spans="1:3">
      <c r="A1239" s="298" t="s">
        <v>967</v>
      </c>
      <c r="B1239" s="281"/>
      <c r="C1239" s="276"/>
    </row>
    <row r="1240" s="270" customFormat="1" ht="20.1" customHeight="1" spans="1:3">
      <c r="A1240" s="298" t="s">
        <v>968</v>
      </c>
      <c r="B1240" s="279">
        <f>SUM(B1241:B1252)</f>
        <v>0</v>
      </c>
      <c r="C1240" s="276"/>
    </row>
    <row r="1241" s="270" customFormat="1" ht="20.1" customHeight="1" spans="1:3">
      <c r="A1241" s="298" t="s">
        <v>23</v>
      </c>
      <c r="B1241" s="281"/>
      <c r="C1241" s="276"/>
    </row>
    <row r="1242" s="270" customFormat="1" ht="20.1" customHeight="1" spans="1:3">
      <c r="A1242" s="298" t="s">
        <v>24</v>
      </c>
      <c r="B1242" s="281"/>
      <c r="C1242" s="276"/>
    </row>
    <row r="1243" s="270" customFormat="1" ht="20.1" customHeight="1" spans="1:3">
      <c r="A1243" s="298" t="s">
        <v>25</v>
      </c>
      <c r="B1243" s="281"/>
      <c r="C1243" s="276"/>
    </row>
    <row r="1244" s="270" customFormat="1" ht="20.1" customHeight="1" spans="1:3">
      <c r="A1244" s="298" t="s">
        <v>969</v>
      </c>
      <c r="B1244" s="281"/>
      <c r="C1244" s="276"/>
    </row>
    <row r="1245" s="270" customFormat="1" ht="20.1" customHeight="1" spans="1:3">
      <c r="A1245" s="298" t="s">
        <v>970</v>
      </c>
      <c r="B1245" s="281"/>
      <c r="C1245" s="276"/>
    </row>
    <row r="1246" s="270" customFormat="1" ht="20.1" customHeight="1" spans="1:3">
      <c r="A1246" s="298" t="s">
        <v>971</v>
      </c>
      <c r="B1246" s="281"/>
      <c r="C1246" s="276"/>
    </row>
    <row r="1247" s="270" customFormat="1" ht="20.1" customHeight="1" spans="1:3">
      <c r="A1247" s="298" t="s">
        <v>972</v>
      </c>
      <c r="B1247" s="281"/>
      <c r="C1247" s="276"/>
    </row>
    <row r="1248" s="270" customFormat="1" ht="20.1" customHeight="1" spans="1:3">
      <c r="A1248" s="298" t="s">
        <v>973</v>
      </c>
      <c r="B1248" s="281"/>
      <c r="C1248" s="276"/>
    </row>
    <row r="1249" s="270" customFormat="1" ht="20.1" customHeight="1" spans="1:3">
      <c r="A1249" s="298" t="s">
        <v>974</v>
      </c>
      <c r="B1249" s="281"/>
      <c r="C1249" s="276"/>
    </row>
    <row r="1250" s="270" customFormat="1" ht="20.1" customHeight="1" spans="1:3">
      <c r="A1250" s="298" t="s">
        <v>975</v>
      </c>
      <c r="B1250" s="281"/>
      <c r="C1250" s="276"/>
    </row>
    <row r="1251" s="270" customFormat="1" ht="20.1" customHeight="1" spans="1:3">
      <c r="A1251" s="298" t="s">
        <v>976</v>
      </c>
      <c r="B1251" s="281"/>
      <c r="C1251" s="276"/>
    </row>
    <row r="1252" s="270" customFormat="1" ht="20.1" customHeight="1" spans="1:3">
      <c r="A1252" s="298" t="s">
        <v>977</v>
      </c>
      <c r="B1252" s="281"/>
      <c r="C1252" s="276"/>
    </row>
    <row r="1253" s="270" customFormat="1" ht="20.1" customHeight="1" spans="1:3">
      <c r="A1253" s="298" t="s">
        <v>978</v>
      </c>
      <c r="B1253" s="279">
        <f>SUM(B1254:B1256)</f>
        <v>0</v>
      </c>
      <c r="C1253" s="276"/>
    </row>
    <row r="1254" s="270" customFormat="1" ht="20.1" customHeight="1" spans="1:3">
      <c r="A1254" s="298" t="s">
        <v>979</v>
      </c>
      <c r="B1254" s="281"/>
      <c r="C1254" s="276"/>
    </row>
    <row r="1255" s="270" customFormat="1" ht="20.1" customHeight="1" spans="1:3">
      <c r="A1255" s="298" t="s">
        <v>980</v>
      </c>
      <c r="B1255" s="281"/>
      <c r="C1255" s="276"/>
    </row>
    <row r="1256" s="270" customFormat="1" ht="20.1" customHeight="1" spans="1:3">
      <c r="A1256" s="298" t="s">
        <v>981</v>
      </c>
      <c r="B1256" s="281"/>
      <c r="C1256" s="276"/>
    </row>
    <row r="1257" s="270" customFormat="1" ht="20.1" customHeight="1" spans="1:3">
      <c r="A1257" s="298" t="s">
        <v>982</v>
      </c>
      <c r="B1257" s="279">
        <f>SUM(B1258:B1262)</f>
        <v>0</v>
      </c>
      <c r="C1257" s="276"/>
    </row>
    <row r="1258" s="270" customFormat="1" ht="20.1" customHeight="1" spans="1:3">
      <c r="A1258" s="298" t="s">
        <v>983</v>
      </c>
      <c r="B1258" s="281"/>
      <c r="C1258" s="276"/>
    </row>
    <row r="1259" s="270" customFormat="1" ht="20.1" customHeight="1" spans="1:3">
      <c r="A1259" s="298" t="s">
        <v>984</v>
      </c>
      <c r="B1259" s="281"/>
      <c r="C1259" s="276"/>
    </row>
    <row r="1260" s="270" customFormat="1" ht="20.1" customHeight="1" spans="1:3">
      <c r="A1260" s="298" t="s">
        <v>985</v>
      </c>
      <c r="B1260" s="281"/>
      <c r="C1260" s="276"/>
    </row>
    <row r="1261" s="270" customFormat="1" ht="20.1" customHeight="1" spans="1:3">
      <c r="A1261" s="298" t="s">
        <v>986</v>
      </c>
      <c r="B1261" s="281"/>
      <c r="C1261" s="276"/>
    </row>
    <row r="1262" s="270" customFormat="1" ht="20.1" customHeight="1" spans="1:3">
      <c r="A1262" s="298" t="s">
        <v>987</v>
      </c>
      <c r="B1262" s="281"/>
      <c r="C1262" s="276"/>
    </row>
    <row r="1263" s="270" customFormat="1" ht="20.1" customHeight="1" spans="1:3">
      <c r="A1263" s="298" t="s">
        <v>988</v>
      </c>
      <c r="B1263" s="300"/>
      <c r="C1263" s="276"/>
    </row>
    <row r="1264" s="270" customFormat="1" ht="20.1" customHeight="1" spans="1:3">
      <c r="A1264" s="298" t="s">
        <v>989</v>
      </c>
      <c r="B1264" s="300">
        <v>3500</v>
      </c>
      <c r="C1264" s="276"/>
    </row>
    <row r="1265" s="270" customFormat="1" ht="20.1" customHeight="1" spans="1:3">
      <c r="A1265" s="298" t="s">
        <v>990</v>
      </c>
      <c r="B1265" s="295">
        <f>B1266</f>
        <v>3175</v>
      </c>
      <c r="C1265" s="276"/>
    </row>
    <row r="1266" s="270" customFormat="1" ht="20.1" customHeight="1" spans="1:3">
      <c r="A1266" s="298" t="s">
        <v>991</v>
      </c>
      <c r="B1266" s="279">
        <f>SUM(B1267:B1270)</f>
        <v>3175</v>
      </c>
      <c r="C1266" s="276"/>
    </row>
    <row r="1267" s="270" customFormat="1" ht="20.1" customHeight="1" spans="1:3">
      <c r="A1267" s="298" t="s">
        <v>992</v>
      </c>
      <c r="B1267" s="281">
        <v>3175</v>
      </c>
      <c r="C1267" s="276"/>
    </row>
    <row r="1268" s="270" customFormat="1" ht="20.1" customHeight="1" spans="1:3">
      <c r="A1268" s="298" t="s">
        <v>993</v>
      </c>
      <c r="B1268" s="281"/>
      <c r="C1268" s="276"/>
    </row>
    <row r="1269" s="270" customFormat="1" ht="20.1" customHeight="1" spans="1:3">
      <c r="A1269" s="298" t="s">
        <v>994</v>
      </c>
      <c r="B1269" s="281"/>
      <c r="C1269" s="276"/>
    </row>
    <row r="1270" s="270" customFormat="1" ht="20.1" customHeight="1" spans="1:3">
      <c r="A1270" s="298" t="s">
        <v>995</v>
      </c>
      <c r="B1270" s="281"/>
      <c r="C1270" s="276"/>
    </row>
    <row r="1271" s="270" customFormat="1" ht="20.1" customHeight="1" spans="1:3">
      <c r="A1271" s="276" t="s">
        <v>996</v>
      </c>
      <c r="B1271" s="295">
        <f>B1272</f>
        <v>0</v>
      </c>
      <c r="C1271" s="276"/>
    </row>
    <row r="1272" s="270" customFormat="1" ht="20.1" customHeight="1" spans="1:3">
      <c r="A1272" s="276" t="s">
        <v>997</v>
      </c>
      <c r="B1272" s="281"/>
      <c r="C1272" s="296"/>
    </row>
    <row r="1273" s="270" customFormat="1" ht="20.1" customHeight="1" spans="1:3">
      <c r="A1273" s="276" t="s">
        <v>998</v>
      </c>
      <c r="B1273" s="295">
        <f>SUM(B1274:B1275)</f>
        <v>6705</v>
      </c>
      <c r="C1273" s="276"/>
    </row>
    <row r="1274" s="270" customFormat="1" ht="20.1" customHeight="1" spans="1:3">
      <c r="A1274" s="276" t="s">
        <v>999</v>
      </c>
      <c r="B1274" s="281">
        <v>4962</v>
      </c>
      <c r="C1274" s="276"/>
    </row>
    <row r="1275" s="270" customFormat="1" ht="20.1" customHeight="1" spans="1:3">
      <c r="A1275" s="276" t="s">
        <v>846</v>
      </c>
      <c r="B1275" s="281">
        <v>1743</v>
      </c>
      <c r="C1275" s="276"/>
    </row>
    <row r="1276" s="270" customFormat="1" ht="20.1" customHeight="1" spans="1:3">
      <c r="A1276" s="276"/>
      <c r="B1276" s="281"/>
      <c r="C1276" s="276"/>
    </row>
    <row r="1277" s="270" customFormat="1" ht="20.1" customHeight="1" spans="1:3">
      <c r="A1277" s="276"/>
      <c r="B1277" s="281"/>
      <c r="C1277" s="276"/>
    </row>
    <row r="1278" s="270" customFormat="1" ht="20.1" customHeight="1" spans="1:3">
      <c r="A1278" s="301" t="s">
        <v>1000</v>
      </c>
      <c r="B1278" s="277">
        <f>SUM(B1273,B1271,B1265,B1264,B1207,B1154,B1134,B1090,B1080,B1065,B1045,B979,B915,B804,B785,B712,B640,B520,B463,B409,B356,B265,B253,B250,B5)</f>
        <v>289761</v>
      </c>
      <c r="C1278" s="276"/>
    </row>
  </sheetData>
  <mergeCells count="1">
    <mergeCell ref="A2:C2"/>
  </mergeCells>
  <pageMargins left="0.31" right="0.31" top="0.35" bottom="0.35" header="0.31" footer="0.31"/>
  <pageSetup paperSize="9" scale="8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"/>
  <sheetViews>
    <sheetView showGridLines="0" showZeros="0" workbookViewId="0">
      <selection activeCell="F22" sqref="F22"/>
    </sheetView>
  </sheetViews>
  <sheetFormatPr defaultColWidth="9" defaultRowHeight="11.25" outlineLevelCol="5"/>
  <cols>
    <col min="1" max="1" width="7.625" style="243" customWidth="1"/>
    <col min="2" max="2" width="7" style="243" customWidth="1"/>
    <col min="3" max="3" width="23.625" style="243" customWidth="1"/>
    <col min="4" max="4" width="16.25" style="243" customWidth="1"/>
    <col min="5" max="5" width="17.5" style="243" customWidth="1"/>
    <col min="6" max="6" width="23.25" style="243" customWidth="1"/>
    <col min="7" max="178" width="6.875" style="243" customWidth="1"/>
    <col min="179" max="16384" width="9" style="243"/>
  </cols>
  <sheetData>
    <row r="1" ht="21" customHeight="1" spans="1:6">
      <c r="A1" s="244" t="s">
        <v>1002</v>
      </c>
      <c r="B1" s="244"/>
      <c r="C1" s="245"/>
      <c r="D1" s="245"/>
      <c r="E1" s="245"/>
    </row>
    <row r="2" s="240" customFormat="1" ht="30" customHeight="1" spans="1:6">
      <c r="A2" s="246" t="s">
        <v>1003</v>
      </c>
      <c r="B2" s="246"/>
      <c r="C2" s="246"/>
      <c r="D2" s="246"/>
      <c r="E2" s="246"/>
    </row>
    <row r="3" ht="21" customHeight="1" spans="1:6">
      <c r="A3" s="247"/>
      <c r="B3" s="247"/>
      <c r="C3" s="247"/>
      <c r="D3" s="247"/>
      <c r="F3" s="248" t="s">
        <v>1004</v>
      </c>
    </row>
    <row r="4" s="241" customFormat="1" ht="33.75" customHeight="1" spans="1:6">
      <c r="A4" s="249" t="s">
        <v>1005</v>
      </c>
      <c r="B4" s="249"/>
      <c r="C4" s="250" t="s">
        <v>1006</v>
      </c>
      <c r="D4" s="251" t="s">
        <v>1007</v>
      </c>
      <c r="E4" s="252"/>
      <c r="F4" s="253" t="s">
        <v>8</v>
      </c>
    </row>
    <row r="5" s="241" customFormat="1" ht="24.95" customHeight="1" spans="1:6">
      <c r="A5" s="254" t="s">
        <v>1008</v>
      </c>
      <c r="B5" s="254" t="s">
        <v>1009</v>
      </c>
      <c r="C5" s="250"/>
      <c r="D5" s="255" t="s">
        <v>1010</v>
      </c>
      <c r="E5" s="255" t="s">
        <v>1011</v>
      </c>
      <c r="F5" s="256"/>
    </row>
    <row r="6" s="241" customFormat="1" ht="9" customHeight="1" spans="1:6">
      <c r="A6" s="257"/>
      <c r="B6" s="257"/>
      <c r="C6" s="250"/>
      <c r="D6" s="255"/>
      <c r="E6" s="255"/>
      <c r="F6" s="258"/>
    </row>
    <row r="7" s="241" customFormat="1" ht="24.95" customHeight="1" spans="1:6">
      <c r="A7" s="253" t="s">
        <v>1012</v>
      </c>
      <c r="B7" s="253" t="s">
        <v>1012</v>
      </c>
      <c r="C7" s="259" t="s">
        <v>1012</v>
      </c>
      <c r="D7" s="260">
        <v>1</v>
      </c>
      <c r="E7" s="260">
        <v>2</v>
      </c>
      <c r="F7" s="261"/>
    </row>
    <row r="8" s="242" customFormat="1" ht="24.95" customHeight="1" spans="1:6">
      <c r="A8" s="262"/>
      <c r="B8" s="263"/>
      <c r="C8" s="257" t="s">
        <v>1013</v>
      </c>
      <c r="D8" s="264">
        <f>SUM(D9:D47)</f>
        <v>98594</v>
      </c>
      <c r="E8" s="264">
        <f>SUM(E9:E47)</f>
        <v>97629.2</v>
      </c>
      <c r="F8" s="265"/>
    </row>
    <row r="9" s="241" customFormat="1" ht="24.95" customHeight="1" spans="1:6">
      <c r="A9" s="262" t="s">
        <v>1014</v>
      </c>
      <c r="B9" s="263" t="s">
        <v>1015</v>
      </c>
      <c r="C9" s="266" t="s">
        <v>1016</v>
      </c>
      <c r="D9" s="264">
        <v>39884</v>
      </c>
      <c r="E9" s="264">
        <v>39883</v>
      </c>
      <c r="F9" s="261"/>
    </row>
    <row r="10" s="241" customFormat="1" ht="24.95" customHeight="1" spans="1:6">
      <c r="A10" s="262" t="s">
        <v>1014</v>
      </c>
      <c r="B10" s="263" t="s">
        <v>1017</v>
      </c>
      <c r="C10" s="266" t="s">
        <v>1018</v>
      </c>
      <c r="D10" s="264">
        <v>11441</v>
      </c>
      <c r="E10" s="264">
        <v>11441</v>
      </c>
      <c r="F10" s="261" t="s">
        <v>1019</v>
      </c>
    </row>
    <row r="11" s="241" customFormat="1" ht="24.95" customHeight="1" spans="1:6">
      <c r="A11" s="262" t="s">
        <v>1014</v>
      </c>
      <c r="B11" s="263" t="s">
        <v>1020</v>
      </c>
      <c r="C11" s="266" t="s">
        <v>1021</v>
      </c>
      <c r="D11" s="264">
        <v>7441</v>
      </c>
      <c r="E11" s="264">
        <v>7441</v>
      </c>
      <c r="F11" s="261"/>
    </row>
    <row r="12" s="241" customFormat="1" ht="24.95" customHeight="1" spans="1:6">
      <c r="A12" s="262" t="s">
        <v>1014</v>
      </c>
      <c r="B12" s="263" t="s">
        <v>1022</v>
      </c>
      <c r="C12" s="266" t="s">
        <v>1023</v>
      </c>
      <c r="D12" s="264">
        <v>5578</v>
      </c>
      <c r="E12" s="264">
        <v>5578</v>
      </c>
      <c r="F12" s="261"/>
    </row>
    <row r="13" s="241" customFormat="1" ht="24.95" customHeight="1" spans="1:6">
      <c r="A13" s="262" t="s">
        <v>1014</v>
      </c>
      <c r="B13" s="263" t="s">
        <v>1024</v>
      </c>
      <c r="C13" s="266" t="s">
        <v>1025</v>
      </c>
      <c r="D13" s="264">
        <v>8794</v>
      </c>
      <c r="E13" s="264">
        <v>8794</v>
      </c>
      <c r="F13" s="261"/>
    </row>
    <row r="14" s="241" customFormat="1" ht="24.95" customHeight="1" spans="1:6">
      <c r="A14" s="262" t="s">
        <v>1014</v>
      </c>
      <c r="B14" s="263" t="s">
        <v>1026</v>
      </c>
      <c r="C14" s="266" t="s">
        <v>1027</v>
      </c>
      <c r="D14" s="264">
        <v>3122</v>
      </c>
      <c r="E14" s="264">
        <v>3122</v>
      </c>
      <c r="F14" s="261"/>
    </row>
    <row r="15" ht="24.95" customHeight="1" spans="1:6">
      <c r="A15" s="262" t="s">
        <v>1014</v>
      </c>
      <c r="B15" s="263" t="s">
        <v>1028</v>
      </c>
      <c r="C15" s="266" t="s">
        <v>1029</v>
      </c>
      <c r="D15" s="264">
        <v>1381</v>
      </c>
      <c r="E15" s="264">
        <v>1381</v>
      </c>
      <c r="F15" s="267"/>
    </row>
    <row r="16" ht="24.95" customHeight="1" spans="1:6">
      <c r="A16" s="262" t="s">
        <v>1014</v>
      </c>
      <c r="B16" s="263" t="s">
        <v>1030</v>
      </c>
      <c r="C16" s="266" t="s">
        <v>1031</v>
      </c>
      <c r="D16" s="264">
        <v>4380</v>
      </c>
      <c r="E16" s="264">
        <v>4380</v>
      </c>
      <c r="F16" s="267"/>
    </row>
    <row r="17" ht="24.95" customHeight="1" spans="1:6">
      <c r="A17" s="262" t="s">
        <v>1014</v>
      </c>
      <c r="B17" s="263" t="s">
        <v>1032</v>
      </c>
      <c r="C17" s="266" t="s">
        <v>1033</v>
      </c>
      <c r="D17" s="264">
        <v>5706</v>
      </c>
      <c r="E17" s="264">
        <v>5706</v>
      </c>
      <c r="F17" s="267" t="s">
        <v>1034</v>
      </c>
    </row>
    <row r="18" ht="24.95" customHeight="1" spans="1:6">
      <c r="A18" s="262" t="s">
        <v>1035</v>
      </c>
      <c r="B18" s="263" t="s">
        <v>1015</v>
      </c>
      <c r="C18" s="266" t="s">
        <v>1036</v>
      </c>
      <c r="D18" s="264">
        <v>912</v>
      </c>
      <c r="E18" s="268">
        <v>795</v>
      </c>
      <c r="F18" s="267"/>
    </row>
    <row r="19" ht="24.95" customHeight="1" spans="1:6">
      <c r="A19" s="262" t="s">
        <v>1035</v>
      </c>
      <c r="B19" s="263" t="s">
        <v>1017</v>
      </c>
      <c r="C19" s="266" t="s">
        <v>1037</v>
      </c>
      <c r="D19" s="264">
        <v>86</v>
      </c>
      <c r="E19" s="264">
        <v>45</v>
      </c>
      <c r="F19" s="267"/>
    </row>
    <row r="20" ht="24.95" customHeight="1" spans="1:6">
      <c r="A20" s="262" t="s">
        <v>1035</v>
      </c>
      <c r="B20" s="263" t="s">
        <v>1020</v>
      </c>
      <c r="C20" s="266" t="s">
        <v>1038</v>
      </c>
      <c r="D20" s="264">
        <v>2</v>
      </c>
      <c r="E20" s="264">
        <v>2</v>
      </c>
      <c r="F20" s="267"/>
    </row>
    <row r="21" ht="24.95" customHeight="1" spans="1:6">
      <c r="A21" s="262" t="s">
        <v>1035</v>
      </c>
      <c r="B21" s="263" t="s">
        <v>1039</v>
      </c>
      <c r="C21" s="266" t="s">
        <v>1040</v>
      </c>
      <c r="D21" s="264"/>
      <c r="E21" s="264"/>
      <c r="F21" s="267"/>
    </row>
    <row r="22" ht="24.95" customHeight="1" spans="1:6">
      <c r="A22" s="262" t="s">
        <v>1035</v>
      </c>
      <c r="B22" s="263" t="s">
        <v>1041</v>
      </c>
      <c r="C22" s="266" t="s">
        <v>1042</v>
      </c>
      <c r="D22" s="264">
        <v>40</v>
      </c>
      <c r="E22" s="264">
        <v>10</v>
      </c>
      <c r="F22" s="267"/>
    </row>
    <row r="23" ht="24.95" customHeight="1" spans="1:6">
      <c r="A23" s="262" t="s">
        <v>1035</v>
      </c>
      <c r="B23" s="263" t="s">
        <v>1043</v>
      </c>
      <c r="C23" s="266" t="s">
        <v>1044</v>
      </c>
      <c r="D23" s="264">
        <v>290</v>
      </c>
      <c r="E23" s="264">
        <v>69</v>
      </c>
      <c r="F23" s="267"/>
    </row>
    <row r="24" ht="24.95" customHeight="1" spans="1:6">
      <c r="A24" s="262" t="s">
        <v>1035</v>
      </c>
      <c r="B24" s="263" t="s">
        <v>1022</v>
      </c>
      <c r="C24" s="266" t="s">
        <v>1045</v>
      </c>
      <c r="D24" s="264">
        <v>54</v>
      </c>
      <c r="E24" s="264">
        <v>20</v>
      </c>
      <c r="F24" s="267"/>
    </row>
    <row r="25" ht="24.95" customHeight="1" spans="1:6">
      <c r="A25" s="262" t="s">
        <v>1035</v>
      </c>
      <c r="B25" s="263" t="s">
        <v>1046</v>
      </c>
      <c r="C25" s="266" t="s">
        <v>1047</v>
      </c>
      <c r="D25" s="264">
        <v>45</v>
      </c>
      <c r="E25" s="264">
        <v>0.2</v>
      </c>
      <c r="F25" s="267"/>
    </row>
    <row r="26" ht="24.95" customHeight="1" spans="1:6">
      <c r="A26" s="262" t="s">
        <v>1035</v>
      </c>
      <c r="B26" s="263" t="s">
        <v>1048</v>
      </c>
      <c r="C26" s="266" t="s">
        <v>1049</v>
      </c>
      <c r="D26" s="264">
        <v>159</v>
      </c>
      <c r="E26" s="264">
        <v>60</v>
      </c>
      <c r="F26" s="267"/>
    </row>
    <row r="27" ht="24.95" customHeight="1" spans="1:6">
      <c r="A27" s="262" t="s">
        <v>1035</v>
      </c>
      <c r="B27" s="263" t="s">
        <v>1030</v>
      </c>
      <c r="C27" s="266" t="s">
        <v>1050</v>
      </c>
      <c r="D27" s="264">
        <v>78</v>
      </c>
      <c r="E27" s="264">
        <v>13</v>
      </c>
      <c r="F27" s="267"/>
    </row>
    <row r="28" ht="24.95" customHeight="1" spans="1:6">
      <c r="A28" s="262" t="s">
        <v>1035</v>
      </c>
      <c r="B28" s="263" t="s">
        <v>1051</v>
      </c>
      <c r="C28" s="266" t="s">
        <v>1052</v>
      </c>
      <c r="D28" s="264">
        <v>21</v>
      </c>
      <c r="E28" s="264">
        <v>1</v>
      </c>
      <c r="F28" s="267"/>
    </row>
    <row r="29" ht="24.95" customHeight="1" spans="1:6">
      <c r="A29" s="262" t="s">
        <v>1035</v>
      </c>
      <c r="B29" s="263" t="s">
        <v>1053</v>
      </c>
      <c r="C29" s="266" t="s">
        <v>1054</v>
      </c>
      <c r="D29" s="264">
        <v>29</v>
      </c>
      <c r="E29" s="264">
        <v>29</v>
      </c>
      <c r="F29" s="267"/>
    </row>
    <row r="30" ht="24.95" customHeight="1" spans="1:6">
      <c r="A30" s="262" t="s">
        <v>1035</v>
      </c>
      <c r="B30" s="263" t="s">
        <v>1055</v>
      </c>
      <c r="C30" s="266" t="s">
        <v>1056</v>
      </c>
      <c r="D30" s="264">
        <v>158</v>
      </c>
      <c r="E30" s="264">
        <v>28</v>
      </c>
      <c r="F30" s="267"/>
    </row>
    <row r="31" ht="24.95" customHeight="1" spans="1:6">
      <c r="A31" s="262" t="s">
        <v>1035</v>
      </c>
      <c r="B31" s="263" t="s">
        <v>1057</v>
      </c>
      <c r="C31" s="266" t="s">
        <v>1058</v>
      </c>
      <c r="D31" s="264">
        <v>210</v>
      </c>
      <c r="E31" s="264">
        <v>175</v>
      </c>
      <c r="F31" s="267"/>
    </row>
    <row r="32" ht="24.95" customHeight="1" spans="1:6">
      <c r="A32" s="262" t="s">
        <v>1035</v>
      </c>
      <c r="B32" s="263" t="s">
        <v>1059</v>
      </c>
      <c r="C32" s="266" t="s">
        <v>1060</v>
      </c>
      <c r="D32" s="264"/>
      <c r="E32" s="264"/>
      <c r="F32" s="267"/>
    </row>
    <row r="33" ht="24.95" customHeight="1" spans="1:6">
      <c r="A33" s="262" t="s">
        <v>1035</v>
      </c>
      <c r="B33" s="263" t="s">
        <v>1061</v>
      </c>
      <c r="C33" s="266" t="s">
        <v>1062</v>
      </c>
      <c r="D33" s="264"/>
      <c r="E33" s="264"/>
      <c r="F33" s="267"/>
    </row>
    <row r="34" ht="24.95" customHeight="1" spans="1:6">
      <c r="A34" s="262" t="s">
        <v>1035</v>
      </c>
      <c r="B34" s="263" t="s">
        <v>1063</v>
      </c>
      <c r="C34" s="266" t="s">
        <v>1064</v>
      </c>
      <c r="D34" s="264">
        <v>36</v>
      </c>
      <c r="E34" s="264">
        <v>14</v>
      </c>
      <c r="F34" s="267"/>
    </row>
    <row r="35" ht="24.95" customHeight="1" spans="1:6">
      <c r="A35" s="262" t="s">
        <v>1035</v>
      </c>
      <c r="B35" s="263" t="s">
        <v>1065</v>
      </c>
      <c r="C35" s="266" t="s">
        <v>1066</v>
      </c>
      <c r="D35" s="264">
        <v>50</v>
      </c>
      <c r="E35" s="264"/>
      <c r="F35" s="267"/>
    </row>
    <row r="36" ht="24.95" customHeight="1" spans="1:6">
      <c r="A36" s="262" t="s">
        <v>1035</v>
      </c>
      <c r="B36" s="263" t="s">
        <v>1067</v>
      </c>
      <c r="C36" s="266" t="s">
        <v>1068</v>
      </c>
      <c r="D36" s="264">
        <v>189</v>
      </c>
      <c r="E36" s="264">
        <v>151</v>
      </c>
      <c r="F36" s="267"/>
    </row>
    <row r="37" ht="24.95" customHeight="1" spans="1:6">
      <c r="A37" s="262" t="s">
        <v>1035</v>
      </c>
      <c r="B37" s="263" t="s">
        <v>1069</v>
      </c>
      <c r="C37" s="266" t="s">
        <v>1070</v>
      </c>
      <c r="D37" s="264">
        <v>1070</v>
      </c>
      <c r="E37" s="264">
        <v>1070</v>
      </c>
      <c r="F37" s="267" t="s">
        <v>1071</v>
      </c>
    </row>
    <row r="38" ht="24.95" customHeight="1" spans="1:6">
      <c r="A38" s="262" t="s">
        <v>1035</v>
      </c>
      <c r="B38" s="263" t="s">
        <v>1072</v>
      </c>
      <c r="C38" s="266" t="s">
        <v>1073</v>
      </c>
      <c r="D38" s="264">
        <v>4</v>
      </c>
      <c r="E38" s="264">
        <v>4</v>
      </c>
      <c r="F38" s="267"/>
    </row>
    <row r="39" ht="24.95" customHeight="1" spans="1:6">
      <c r="A39" s="262" t="s">
        <v>1035</v>
      </c>
      <c r="B39" s="263" t="s">
        <v>1032</v>
      </c>
      <c r="C39" s="266" t="s">
        <v>1074</v>
      </c>
      <c r="D39" s="264">
        <v>98</v>
      </c>
      <c r="E39" s="264">
        <v>81</v>
      </c>
      <c r="F39" s="267"/>
    </row>
    <row r="40" ht="24.95" customHeight="1" spans="1:6">
      <c r="A40" s="262" t="s">
        <v>1075</v>
      </c>
      <c r="B40" s="263" t="s">
        <v>1015</v>
      </c>
      <c r="C40" s="266" t="s">
        <v>1076</v>
      </c>
      <c r="D40" s="269">
        <v>271</v>
      </c>
      <c r="E40" s="264">
        <v>271</v>
      </c>
      <c r="F40" s="267"/>
    </row>
    <row r="41" ht="24.95" customHeight="1" spans="1:6">
      <c r="A41" s="262" t="s">
        <v>1075</v>
      </c>
      <c r="B41" s="263" t="s">
        <v>1017</v>
      </c>
      <c r="C41" s="266" t="s">
        <v>1077</v>
      </c>
      <c r="D41" s="264">
        <v>2217</v>
      </c>
      <c r="E41" s="264">
        <v>2217</v>
      </c>
      <c r="F41" s="267" t="s">
        <v>1078</v>
      </c>
    </row>
    <row r="42" ht="24.95" customHeight="1" spans="1:6">
      <c r="A42" s="262" t="s">
        <v>1075</v>
      </c>
      <c r="B42" s="263" t="s">
        <v>1041</v>
      </c>
      <c r="C42" s="266" t="s">
        <v>1079</v>
      </c>
      <c r="D42" s="264">
        <v>212</v>
      </c>
      <c r="E42" s="264">
        <v>212</v>
      </c>
      <c r="F42" s="267" t="s">
        <v>1080</v>
      </c>
    </row>
    <row r="43" ht="24.95" customHeight="1" spans="1:6">
      <c r="A43" s="262" t="s">
        <v>1075</v>
      </c>
      <c r="B43" s="263" t="s">
        <v>1022</v>
      </c>
      <c r="C43" s="266" t="s">
        <v>1081</v>
      </c>
      <c r="D43" s="264">
        <v>2723</v>
      </c>
      <c r="E43" s="264">
        <v>2723</v>
      </c>
      <c r="F43" s="267" t="s">
        <v>1082</v>
      </c>
    </row>
    <row r="44" ht="24.95" customHeight="1" spans="1:6">
      <c r="A44" s="262" t="s">
        <v>1075</v>
      </c>
      <c r="B44" s="263" t="s">
        <v>1032</v>
      </c>
      <c r="C44" s="266" t="s">
        <v>1083</v>
      </c>
      <c r="D44" s="264">
        <v>1900</v>
      </c>
      <c r="E44" s="264">
        <v>1900</v>
      </c>
      <c r="F44" s="267" t="s">
        <v>1084</v>
      </c>
    </row>
    <row r="45" ht="24.95" customHeight="1" spans="1:6">
      <c r="A45" s="262" t="s">
        <v>1085</v>
      </c>
      <c r="B45" s="263" t="s">
        <v>1017</v>
      </c>
      <c r="C45" s="266" t="s">
        <v>1086</v>
      </c>
      <c r="D45" s="264">
        <v>5</v>
      </c>
      <c r="E45" s="264">
        <v>5</v>
      </c>
      <c r="F45" s="267"/>
    </row>
    <row r="46" ht="24.95" customHeight="1" spans="1:6">
      <c r="A46" s="262" t="s">
        <v>1085</v>
      </c>
      <c r="B46" s="263" t="s">
        <v>1020</v>
      </c>
      <c r="C46" s="266" t="s">
        <v>1087</v>
      </c>
      <c r="D46" s="264"/>
      <c r="E46" s="264"/>
      <c r="F46" s="267"/>
    </row>
    <row r="47" ht="24.95" customHeight="1" spans="1:6">
      <c r="A47" s="262" t="s">
        <v>1085</v>
      </c>
      <c r="B47" s="263" t="s">
        <v>1022</v>
      </c>
      <c r="C47" s="266" t="s">
        <v>1088</v>
      </c>
      <c r="D47" s="264">
        <v>8</v>
      </c>
      <c r="E47" s="264">
        <v>8</v>
      </c>
      <c r="F47" s="267"/>
    </row>
    <row r="48" ht="21" customHeight="1" spans="1:6">
      <c r="A48" s="242"/>
      <c r="B48" s="242"/>
      <c r="C48" s="242"/>
      <c r="D48" s="242"/>
      <c r="E48" s="242"/>
    </row>
    <row r="50" ht="14.25" spans="1:5">
      <c r="A50" s="202"/>
      <c r="B50" s="202"/>
      <c r="C50" s="202"/>
      <c r="D50" s="202"/>
      <c r="E50" s="202"/>
    </row>
  </sheetData>
  <sheetProtection formatCells="0" formatColumns="0" formatRows="0"/>
  <mergeCells count="10">
    <mergeCell ref="A1:B1"/>
    <mergeCell ref="A2:E2"/>
    <mergeCell ref="A4:B4"/>
    <mergeCell ref="D4:E4"/>
    <mergeCell ref="A5:A6"/>
    <mergeCell ref="B5:B6"/>
    <mergeCell ref="C4:C6"/>
    <mergeCell ref="D5:D6"/>
    <mergeCell ref="E5:E6"/>
    <mergeCell ref="F4:F6"/>
  </mergeCells>
  <printOptions horizontalCentered="1"/>
  <pageMargins left="0" right="0" top="0.2" bottom="0.39" header="0.5" footer="0.51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showGridLines="0" showZeros="0" zoomScale="93" zoomScaleNormal="93" workbookViewId="0">
      <pane ySplit="5" topLeftCell="A6" activePane="bottomLeft" state="frozen"/>
      <selection/>
      <selection pane="bottomLeft" activeCell="A1" sqref="A1"/>
    </sheetView>
  </sheetViews>
  <sheetFormatPr defaultColWidth="9" defaultRowHeight="14.25" outlineLevelCol="3"/>
  <cols>
    <col min="1" max="1" width="48.5" style="231" customWidth="1"/>
    <col min="2" max="2" width="37.625" style="231" customWidth="1"/>
    <col min="3" max="16384" width="9" style="231"/>
  </cols>
  <sheetData>
    <row r="1" ht="18" customHeight="1" spans="1:3">
      <c r="A1" s="212" t="s">
        <v>1089</v>
      </c>
      <c r="B1" s="213"/>
    </row>
    <row r="2" s="229" customFormat="1" ht="37.5" customHeight="1" spans="1:3">
      <c r="A2" s="69" t="s">
        <v>1090</v>
      </c>
      <c r="B2" s="69"/>
    </row>
    <row r="3" ht="6.75" customHeight="1" spans="1:3">
      <c r="A3" s="229"/>
      <c r="B3" s="229"/>
    </row>
    <row r="4" ht="18.75" customHeight="1" spans="1:3">
      <c r="A4" s="232"/>
      <c r="B4" s="233" t="s">
        <v>1091</v>
      </c>
    </row>
    <row r="5" ht="24.95" customHeight="1" spans="1:3">
      <c r="A5" s="165" t="s">
        <v>1092</v>
      </c>
      <c r="B5" s="215" t="s">
        <v>1093</v>
      </c>
    </row>
    <row r="6" ht="24.95" customHeight="1" spans="1:3">
      <c r="A6" s="217" t="s">
        <v>1094</v>
      </c>
      <c r="B6" s="218">
        <f>B7+B14+B32</f>
        <v>184924</v>
      </c>
    </row>
    <row r="7" ht="24.95" customHeight="1" spans="1:3">
      <c r="A7" s="219" t="s">
        <v>1095</v>
      </c>
      <c r="B7" s="218">
        <f>SUM(B8:B13)</f>
        <v>8360</v>
      </c>
    </row>
    <row r="8" ht="24.95" customHeight="1" spans="1:3">
      <c r="A8" s="220" t="s">
        <v>1096</v>
      </c>
      <c r="B8" s="221">
        <v>319</v>
      </c>
      <c r="C8" s="234"/>
    </row>
    <row r="9" ht="24.95" customHeight="1" spans="1:3">
      <c r="A9" s="220" t="s">
        <v>1097</v>
      </c>
      <c r="B9" s="221">
        <v>377</v>
      </c>
      <c r="C9" s="234"/>
    </row>
    <row r="10" ht="24.95" customHeight="1" spans="1:3">
      <c r="A10" s="220" t="s">
        <v>1098</v>
      </c>
      <c r="B10" s="221">
        <v>2788</v>
      </c>
      <c r="C10" s="234"/>
    </row>
    <row r="11" ht="24.95" customHeight="1" spans="1:3">
      <c r="A11" s="220" t="s">
        <v>1099</v>
      </c>
      <c r="B11" s="221">
        <v>4</v>
      </c>
      <c r="C11" s="234"/>
    </row>
    <row r="12" ht="24.95" customHeight="1" spans="1:3">
      <c r="A12" s="220" t="s">
        <v>1100</v>
      </c>
      <c r="B12" s="221">
        <v>4832</v>
      </c>
      <c r="C12" s="234"/>
    </row>
    <row r="13" ht="24.95" customHeight="1" spans="1:3">
      <c r="A13" s="222" t="s">
        <v>1101</v>
      </c>
      <c r="B13" s="221">
        <v>40</v>
      </c>
      <c r="C13" s="234"/>
    </row>
    <row r="14" ht="24.95" customHeight="1" spans="1:3">
      <c r="A14" s="223" t="s">
        <v>1102</v>
      </c>
      <c r="B14" s="224">
        <f>SUM(B15:B31)</f>
        <v>172609</v>
      </c>
    </row>
    <row r="15" ht="24.95" customHeight="1" spans="1:3">
      <c r="A15" s="225" t="s">
        <v>1103</v>
      </c>
      <c r="B15" s="226">
        <v>80448</v>
      </c>
      <c r="C15" s="234"/>
    </row>
    <row r="16" ht="24.95" customHeight="1" spans="1:3">
      <c r="A16" s="235" t="s">
        <v>1104</v>
      </c>
      <c r="B16" s="226">
        <v>2671</v>
      </c>
      <c r="C16" s="234"/>
    </row>
    <row r="17" ht="24.95" customHeight="1" spans="1:4">
      <c r="A17" s="235" t="s">
        <v>1105</v>
      </c>
      <c r="B17" s="226">
        <v>51</v>
      </c>
      <c r="C17" s="234"/>
    </row>
    <row r="18" ht="24.95" customHeight="1" spans="1:4">
      <c r="A18" s="235" t="s">
        <v>1106</v>
      </c>
      <c r="B18" s="226"/>
      <c r="D18" s="236"/>
    </row>
    <row r="19" ht="24.95" customHeight="1" spans="1:4">
      <c r="A19" s="225" t="s">
        <v>1107</v>
      </c>
      <c r="B19" s="226"/>
    </row>
    <row r="20" ht="24.95" customHeight="1" spans="1:4">
      <c r="A20" s="235" t="s">
        <v>1108</v>
      </c>
      <c r="B20" s="226">
        <v>10432</v>
      </c>
      <c r="C20" s="234"/>
    </row>
    <row r="21" ht="24.95" customHeight="1" spans="1:4">
      <c r="A21" s="235" t="s">
        <v>1109</v>
      </c>
      <c r="B21" s="226"/>
    </row>
    <row r="22" ht="24.95" customHeight="1" spans="1:4">
      <c r="A22" s="235" t="s">
        <v>1110</v>
      </c>
      <c r="B22" s="226">
        <v>8105</v>
      </c>
      <c r="C22" s="234"/>
    </row>
    <row r="23" ht="24.95" customHeight="1" spans="1:4">
      <c r="A23" s="237" t="s">
        <v>1111</v>
      </c>
      <c r="B23" s="226">
        <v>1534</v>
      </c>
      <c r="C23" s="234"/>
    </row>
    <row r="24" ht="24.95" customHeight="1" spans="1:4">
      <c r="A24" s="237" t="s">
        <v>1112</v>
      </c>
      <c r="B24" s="226">
        <v>17182</v>
      </c>
      <c r="C24" s="234"/>
    </row>
    <row r="25" ht="24.95" customHeight="1" spans="1:4">
      <c r="A25" s="237" t="s">
        <v>1113</v>
      </c>
      <c r="B25" s="226">
        <v>16415</v>
      </c>
      <c r="C25" s="234"/>
    </row>
    <row r="26" ht="24.95" customHeight="1" spans="1:4">
      <c r="A26" s="237" t="s">
        <v>1114</v>
      </c>
      <c r="B26" s="226">
        <v>30472</v>
      </c>
      <c r="C26" s="234"/>
    </row>
    <row r="27" ht="24.95" customHeight="1" spans="1:4">
      <c r="A27" s="238" t="s">
        <v>1115</v>
      </c>
      <c r="B27" s="226">
        <v>140</v>
      </c>
      <c r="C27" s="234"/>
    </row>
    <row r="28" ht="24.95" customHeight="1" spans="1:4">
      <c r="A28" s="238" t="s">
        <v>1116</v>
      </c>
      <c r="B28" s="226">
        <v>3905</v>
      </c>
      <c r="C28" s="234"/>
    </row>
    <row r="29" ht="24.95" customHeight="1" spans="1:4">
      <c r="A29" s="238" t="s">
        <v>1117</v>
      </c>
      <c r="B29" s="226">
        <v>141</v>
      </c>
      <c r="C29" s="234"/>
    </row>
    <row r="30" ht="24.95" customHeight="1" spans="1:4">
      <c r="A30" s="238" t="s">
        <v>1118</v>
      </c>
      <c r="B30" s="226">
        <v>821</v>
      </c>
      <c r="C30" s="234"/>
    </row>
    <row r="31" ht="24.95" customHeight="1" spans="1:4">
      <c r="A31" s="238" t="s">
        <v>1119</v>
      </c>
      <c r="B31" s="226">
        <v>292</v>
      </c>
      <c r="C31" s="234"/>
    </row>
    <row r="32" ht="24.95" customHeight="1" spans="1:4">
      <c r="A32" s="227" t="s">
        <v>1120</v>
      </c>
      <c r="B32" s="218">
        <f>SUM(B33:B39)</f>
        <v>3955</v>
      </c>
    </row>
    <row r="33" ht="24.95" customHeight="1" spans="1:2">
      <c r="A33" s="228" t="s">
        <v>1121</v>
      </c>
      <c r="B33" s="226"/>
    </row>
    <row r="34" ht="24.95" customHeight="1" spans="1:2">
      <c r="A34" s="228" t="s">
        <v>1122</v>
      </c>
      <c r="B34" s="226"/>
    </row>
    <row r="35" ht="24.95" customHeight="1" spans="1:2">
      <c r="A35" s="228" t="s">
        <v>1123</v>
      </c>
      <c r="B35" s="226"/>
    </row>
    <row r="36" ht="24.95" customHeight="1" spans="1:2">
      <c r="A36" s="228" t="s">
        <v>1124</v>
      </c>
      <c r="B36" s="226"/>
    </row>
    <row r="37" s="230" customFormat="1" ht="24.95" customHeight="1" spans="1:2">
      <c r="A37" s="228" t="s">
        <v>1125</v>
      </c>
      <c r="B37" s="239"/>
    </row>
    <row r="38" ht="24.95" customHeight="1" spans="1:2">
      <c r="A38" s="228" t="s">
        <v>1126</v>
      </c>
      <c r="B38" s="226">
        <v>3069</v>
      </c>
    </row>
    <row r="39" ht="24.95" customHeight="1" spans="1:2">
      <c r="A39" s="228" t="s">
        <v>1127</v>
      </c>
      <c r="B39" s="226">
        <v>886</v>
      </c>
    </row>
  </sheetData>
  <mergeCells count="1">
    <mergeCell ref="A2:B2"/>
  </mergeCells>
  <printOptions horizontalCentered="1"/>
  <pageMargins left="0.47" right="0.47" top="0.59" bottom="0.47" header="0.31" footer="0.31"/>
  <pageSetup paperSize="9" scale="75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6"/>
  <sheetViews>
    <sheetView topLeftCell="A28" workbookViewId="0">
      <selection activeCell="A48" sqref="A48"/>
    </sheetView>
  </sheetViews>
  <sheetFormatPr defaultColWidth="9" defaultRowHeight="13.5" outlineLevelCol="2"/>
  <cols>
    <col min="1" max="1" width="47.625" customWidth="1"/>
    <col min="2" max="2" width="32.625" customWidth="1"/>
    <col min="3" max="3" width="17.375" customWidth="1"/>
  </cols>
  <sheetData>
    <row r="1" ht="18.75" spans="1:3">
      <c r="A1" s="212" t="s">
        <v>1128</v>
      </c>
      <c r="B1" s="213"/>
    </row>
    <row r="2" ht="30" customHeight="1" spans="1:3">
      <c r="A2" s="69" t="s">
        <v>1129</v>
      </c>
      <c r="B2" s="69"/>
    </row>
    <row r="3" ht="33" customHeight="1" spans="1:3">
      <c r="B3" s="214" t="s">
        <v>2</v>
      </c>
    </row>
    <row r="4" ht="21.95" customHeight="1" spans="1:3">
      <c r="A4" s="165" t="s">
        <v>1092</v>
      </c>
      <c r="B4" s="215" t="s">
        <v>1130</v>
      </c>
      <c r="C4" s="216"/>
    </row>
    <row r="5" ht="21.95" customHeight="1" spans="1:3">
      <c r="A5" s="217" t="s">
        <v>1094</v>
      </c>
      <c r="B5" s="218">
        <f>B6+B23+B40</f>
        <v>184924</v>
      </c>
      <c r="C5" s="216"/>
    </row>
    <row r="6" ht="21.95" customHeight="1" spans="1:3">
      <c r="A6" s="219" t="s">
        <v>1095</v>
      </c>
      <c r="B6" s="218">
        <f>SUM(B7:B22)</f>
        <v>8360</v>
      </c>
      <c r="C6" s="216"/>
    </row>
    <row r="7" ht="21.95" customHeight="1" spans="1:3">
      <c r="A7" s="220" t="s">
        <v>1131</v>
      </c>
      <c r="B7" s="221">
        <v>8360</v>
      </c>
      <c r="C7" s="216"/>
    </row>
    <row r="8" ht="21.95" customHeight="1" spans="1:3">
      <c r="A8" s="222" t="s">
        <v>1132</v>
      </c>
      <c r="B8" s="221">
        <v>0</v>
      </c>
      <c r="C8" s="216"/>
    </row>
    <row r="9" ht="21.95" customHeight="1" spans="1:3">
      <c r="A9" s="222" t="s">
        <v>1133</v>
      </c>
      <c r="B9" s="221">
        <v>0</v>
      </c>
      <c r="C9" s="216"/>
    </row>
    <row r="10" ht="21.95" customHeight="1" spans="1:3">
      <c r="A10" s="222" t="s">
        <v>1134</v>
      </c>
      <c r="B10" s="221">
        <v>0</v>
      </c>
      <c r="C10" s="216"/>
    </row>
    <row r="11" ht="21.95" customHeight="1" spans="1:3">
      <c r="A11" s="222" t="s">
        <v>1135</v>
      </c>
      <c r="B11" s="221">
        <v>0</v>
      </c>
      <c r="C11" s="216"/>
    </row>
    <row r="12" ht="21.95" customHeight="1" spans="1:3">
      <c r="A12" s="222" t="s">
        <v>1136</v>
      </c>
      <c r="B12" s="221">
        <v>0</v>
      </c>
      <c r="C12" s="216"/>
    </row>
    <row r="13" ht="21.95" customHeight="1" spans="1:3">
      <c r="A13" s="222" t="s">
        <v>1137</v>
      </c>
      <c r="B13" s="221">
        <v>0</v>
      </c>
      <c r="C13" s="216"/>
    </row>
    <row r="14" ht="21.95" customHeight="1" spans="1:3">
      <c r="A14" s="222" t="s">
        <v>1138</v>
      </c>
      <c r="B14" s="221">
        <v>0</v>
      </c>
      <c r="C14" s="216"/>
    </row>
    <row r="15" ht="21.95" customHeight="1" spans="1:3">
      <c r="A15" s="222" t="s">
        <v>1139</v>
      </c>
      <c r="B15" s="221">
        <v>0</v>
      </c>
      <c r="C15" s="216"/>
    </row>
    <row r="16" ht="21.95" customHeight="1" spans="1:3">
      <c r="A16" s="222" t="s">
        <v>1140</v>
      </c>
      <c r="B16" s="221">
        <v>0</v>
      </c>
      <c r="C16" s="216"/>
    </row>
    <row r="17" ht="21.95" customHeight="1" spans="1:3">
      <c r="A17" s="222" t="s">
        <v>1141</v>
      </c>
      <c r="B17" s="221">
        <v>0</v>
      </c>
      <c r="C17" s="216"/>
    </row>
    <row r="18" ht="21.95" customHeight="1" spans="1:3">
      <c r="A18" s="222" t="s">
        <v>1142</v>
      </c>
      <c r="B18" s="221">
        <v>0</v>
      </c>
      <c r="C18" s="216"/>
    </row>
    <row r="19" ht="21.95" customHeight="1" spans="1:3">
      <c r="A19" s="222" t="s">
        <v>1143</v>
      </c>
      <c r="B19" s="221">
        <v>0</v>
      </c>
      <c r="C19" s="216"/>
    </row>
    <row r="20" ht="21.95" customHeight="1" spans="1:3">
      <c r="A20" s="222" t="s">
        <v>1144</v>
      </c>
      <c r="B20" s="221">
        <v>0</v>
      </c>
      <c r="C20" s="216"/>
    </row>
    <row r="21" ht="21.95" customHeight="1" spans="1:3">
      <c r="A21" s="222" t="s">
        <v>1145</v>
      </c>
      <c r="B21" s="221">
        <v>0</v>
      </c>
      <c r="C21" s="216"/>
    </row>
    <row r="22" ht="21.95" customHeight="1" spans="1:3">
      <c r="A22" s="222" t="s">
        <v>1146</v>
      </c>
      <c r="B22" s="221">
        <v>0</v>
      </c>
      <c r="C22" s="216"/>
    </row>
    <row r="23" ht="21.95" customHeight="1" spans="1:3">
      <c r="A23" s="223" t="s">
        <v>1102</v>
      </c>
      <c r="B23" s="224">
        <f>SUM(B24:B39)</f>
        <v>172609</v>
      </c>
      <c r="C23" s="216"/>
    </row>
    <row r="24" ht="21.95" customHeight="1" spans="1:3">
      <c r="A24" s="225" t="s">
        <v>1131</v>
      </c>
      <c r="B24" s="226">
        <v>172609</v>
      </c>
      <c r="C24" s="216"/>
    </row>
    <row r="25" ht="21.95" customHeight="1" spans="1:3">
      <c r="A25" s="222" t="s">
        <v>1132</v>
      </c>
      <c r="B25" s="221">
        <v>0</v>
      </c>
      <c r="C25" s="216"/>
    </row>
    <row r="26" ht="21.95" customHeight="1" spans="1:3">
      <c r="A26" s="222" t="s">
        <v>1133</v>
      </c>
      <c r="B26" s="221">
        <v>0</v>
      </c>
      <c r="C26" s="216"/>
    </row>
    <row r="27" ht="21.95" customHeight="1" spans="1:3">
      <c r="A27" s="222" t="s">
        <v>1134</v>
      </c>
      <c r="B27" s="221">
        <v>0</v>
      </c>
      <c r="C27" s="216"/>
    </row>
    <row r="28" ht="21.95" customHeight="1" spans="1:3">
      <c r="A28" s="222" t="s">
        <v>1135</v>
      </c>
      <c r="B28" s="221">
        <v>0</v>
      </c>
      <c r="C28" s="216"/>
    </row>
    <row r="29" ht="21.95" customHeight="1" spans="1:3">
      <c r="A29" s="222" t="s">
        <v>1136</v>
      </c>
      <c r="B29" s="221">
        <v>0</v>
      </c>
      <c r="C29" s="216"/>
    </row>
    <row r="30" ht="21.95" customHeight="1" spans="1:3">
      <c r="A30" s="222" t="s">
        <v>1137</v>
      </c>
      <c r="B30" s="221">
        <v>0</v>
      </c>
      <c r="C30" s="216"/>
    </row>
    <row r="31" ht="21.95" customHeight="1" spans="1:3">
      <c r="A31" s="222" t="s">
        <v>1138</v>
      </c>
      <c r="B31" s="221">
        <v>0</v>
      </c>
      <c r="C31" s="216"/>
    </row>
    <row r="32" ht="21.95" customHeight="1" spans="1:3">
      <c r="A32" s="222" t="s">
        <v>1139</v>
      </c>
      <c r="B32" s="221">
        <v>0</v>
      </c>
      <c r="C32" s="216"/>
    </row>
    <row r="33" ht="21.95" customHeight="1" spans="1:3">
      <c r="A33" s="222" t="s">
        <v>1140</v>
      </c>
      <c r="B33" s="221">
        <v>0</v>
      </c>
      <c r="C33" s="216"/>
    </row>
    <row r="34" ht="21.95" customHeight="1" spans="1:3">
      <c r="A34" s="222" t="s">
        <v>1141</v>
      </c>
      <c r="B34" s="221">
        <v>0</v>
      </c>
      <c r="C34" s="216"/>
    </row>
    <row r="35" ht="21.95" customHeight="1" spans="1:3">
      <c r="A35" s="222" t="s">
        <v>1142</v>
      </c>
      <c r="B35" s="221">
        <v>0</v>
      </c>
      <c r="C35" s="216"/>
    </row>
    <row r="36" ht="21.95" customHeight="1" spans="1:3">
      <c r="A36" s="222" t="s">
        <v>1143</v>
      </c>
      <c r="B36" s="221">
        <v>0</v>
      </c>
      <c r="C36" s="216"/>
    </row>
    <row r="37" ht="21.95" customHeight="1" spans="1:3">
      <c r="A37" s="222" t="s">
        <v>1144</v>
      </c>
      <c r="B37" s="221">
        <v>0</v>
      </c>
      <c r="C37" s="216"/>
    </row>
    <row r="38" ht="21.95" customHeight="1" spans="1:3">
      <c r="A38" s="222" t="s">
        <v>1145</v>
      </c>
      <c r="B38" s="221">
        <v>0</v>
      </c>
      <c r="C38" s="216"/>
    </row>
    <row r="39" ht="21.95" customHeight="1" spans="1:3">
      <c r="A39" s="222" t="s">
        <v>1146</v>
      </c>
      <c r="B39" s="221">
        <v>0</v>
      </c>
      <c r="C39" s="216"/>
    </row>
    <row r="40" ht="21.95" customHeight="1" spans="1:3">
      <c r="A40" s="227" t="s">
        <v>1120</v>
      </c>
      <c r="B40" s="218">
        <f>SUM(B41:B56)</f>
        <v>3955</v>
      </c>
      <c r="C40" s="216"/>
    </row>
    <row r="41" ht="21.95" customHeight="1" spans="1:3">
      <c r="A41" s="228" t="s">
        <v>1131</v>
      </c>
      <c r="B41" s="226">
        <v>3955</v>
      </c>
      <c r="C41" s="216"/>
    </row>
    <row r="42" ht="21.95" customHeight="1" spans="1:3">
      <c r="A42" s="222" t="s">
        <v>1132</v>
      </c>
      <c r="B42" s="221">
        <v>0</v>
      </c>
      <c r="C42" s="216"/>
    </row>
    <row r="43" ht="21.95" customHeight="1" spans="1:3">
      <c r="A43" s="222" t="s">
        <v>1133</v>
      </c>
      <c r="B43" s="221">
        <v>0</v>
      </c>
      <c r="C43" s="216"/>
    </row>
    <row r="44" ht="21.95" customHeight="1" spans="1:3">
      <c r="A44" s="222" t="s">
        <v>1134</v>
      </c>
      <c r="B44" s="221">
        <v>0</v>
      </c>
      <c r="C44" s="216"/>
    </row>
    <row r="45" ht="21.95" customHeight="1" spans="1:3">
      <c r="A45" s="222" t="s">
        <v>1135</v>
      </c>
      <c r="B45" s="221">
        <v>0</v>
      </c>
      <c r="C45" s="216"/>
    </row>
    <row r="46" ht="21.95" customHeight="1" spans="1:3">
      <c r="A46" s="222" t="s">
        <v>1136</v>
      </c>
      <c r="B46" s="221">
        <v>0</v>
      </c>
      <c r="C46" s="216"/>
    </row>
    <row r="47" ht="21.95" customHeight="1" spans="1:3">
      <c r="A47" s="222" t="s">
        <v>1137</v>
      </c>
      <c r="B47" s="221">
        <v>0</v>
      </c>
      <c r="C47" s="216"/>
    </row>
    <row r="48" ht="21.95" customHeight="1" spans="1:3">
      <c r="A48" s="222" t="s">
        <v>1138</v>
      </c>
      <c r="B48" s="221">
        <v>0</v>
      </c>
      <c r="C48" s="216"/>
    </row>
    <row r="49" ht="21.95" customHeight="1" spans="1:3">
      <c r="A49" s="222" t="s">
        <v>1139</v>
      </c>
      <c r="B49" s="221">
        <v>0</v>
      </c>
      <c r="C49" s="216"/>
    </row>
    <row r="50" ht="21.95" customHeight="1" spans="1:3">
      <c r="A50" s="222" t="s">
        <v>1140</v>
      </c>
      <c r="B50" s="221">
        <v>0</v>
      </c>
      <c r="C50" s="216"/>
    </row>
    <row r="51" ht="21.95" customHeight="1" spans="1:3">
      <c r="A51" s="222" t="s">
        <v>1141</v>
      </c>
      <c r="B51" s="221">
        <v>0</v>
      </c>
      <c r="C51" s="216"/>
    </row>
    <row r="52" ht="21.95" customHeight="1" spans="1:3">
      <c r="A52" s="222" t="s">
        <v>1142</v>
      </c>
      <c r="B52" s="221">
        <v>0</v>
      </c>
      <c r="C52" s="216"/>
    </row>
    <row r="53" ht="21.95" customHeight="1" spans="1:3">
      <c r="A53" s="222" t="s">
        <v>1143</v>
      </c>
      <c r="B53" s="221">
        <v>0</v>
      </c>
      <c r="C53" s="216"/>
    </row>
    <row r="54" ht="21.95" customHeight="1" spans="1:3">
      <c r="A54" s="222" t="s">
        <v>1144</v>
      </c>
      <c r="B54" s="221">
        <v>0</v>
      </c>
      <c r="C54" s="216"/>
    </row>
    <row r="55" ht="21.95" customHeight="1" spans="1:3">
      <c r="A55" s="222" t="s">
        <v>1145</v>
      </c>
      <c r="B55" s="221">
        <v>0</v>
      </c>
      <c r="C55" s="216"/>
    </row>
    <row r="56" ht="21.95" customHeight="1" spans="1:3">
      <c r="A56" s="222" t="s">
        <v>1146</v>
      </c>
      <c r="B56" s="221">
        <v>0</v>
      </c>
      <c r="C56" s="216"/>
    </row>
  </sheetData>
  <mergeCells count="1">
    <mergeCell ref="A2:B2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E5" sqref="E5"/>
    </sheetView>
  </sheetViews>
  <sheetFormatPr defaultColWidth="9" defaultRowHeight="14.25" outlineLevelRow="4" outlineLevelCol="4"/>
  <cols>
    <col min="1" max="1" width="21.75" style="202" customWidth="1"/>
    <col min="2" max="2" width="25.25" style="202" customWidth="1"/>
    <col min="3" max="3" width="23.625" style="202" customWidth="1"/>
    <col min="4" max="4" width="23" style="202" customWidth="1"/>
    <col min="5" max="5" width="25.875" style="202" customWidth="1"/>
    <col min="6" max="16384" width="9" style="202"/>
  </cols>
  <sheetData>
    <row r="1" ht="25.5" customHeight="1" spans="1:5">
      <c r="A1" s="203" t="s">
        <v>1147</v>
      </c>
    </row>
    <row r="2" ht="28.5" customHeight="1" spans="1:5">
      <c r="A2" s="205" t="s">
        <v>1148</v>
      </c>
      <c r="B2" s="205"/>
      <c r="C2" s="205"/>
      <c r="D2" s="205"/>
      <c r="E2" s="205"/>
    </row>
    <row r="3" ht="28.5" customHeight="1" spans="1:5">
      <c r="E3" s="211" t="s">
        <v>2</v>
      </c>
    </row>
    <row r="4" ht="50.1" customHeight="1" spans="1:5">
      <c r="A4" s="207" t="s">
        <v>20</v>
      </c>
      <c r="B4" s="207" t="s">
        <v>1149</v>
      </c>
      <c r="C4" s="207" t="s">
        <v>1150</v>
      </c>
      <c r="D4" s="207" t="s">
        <v>1151</v>
      </c>
      <c r="E4" s="207" t="s">
        <v>8</v>
      </c>
    </row>
    <row r="5" ht="50.1" customHeight="1" spans="1:5">
      <c r="A5" s="209" t="s">
        <v>1152</v>
      </c>
      <c r="B5" s="209">
        <v>119700</v>
      </c>
      <c r="C5" s="209">
        <v>6400</v>
      </c>
      <c r="D5" s="209">
        <v>85900</v>
      </c>
      <c r="E5" s="210"/>
    </row>
  </sheetData>
  <mergeCells count="1">
    <mergeCell ref="A2:E2"/>
  </mergeCells>
  <pageMargins left="1.14173228346457" right="0.94488188976378" top="0.590551181102362" bottom="0.590551181102362" header="0.511811023622047" footer="0.51181102362204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F4" sqref="F4"/>
    </sheetView>
  </sheetViews>
  <sheetFormatPr defaultColWidth="9" defaultRowHeight="14.25" outlineLevelRow="7" outlineLevelCol="4"/>
  <cols>
    <col min="1" max="1" width="23.25" style="202" customWidth="1"/>
    <col min="2" max="2" width="21.75" style="202" customWidth="1"/>
    <col min="3" max="3" width="22.5" style="202" customWidth="1"/>
    <col min="4" max="4" width="22.125" style="202" customWidth="1"/>
    <col min="5" max="5" width="25.875" style="202" customWidth="1"/>
    <col min="6" max="16384" width="9" style="202"/>
  </cols>
  <sheetData>
    <row r="1" ht="28.5" customHeight="1" spans="1:5">
      <c r="A1" s="203" t="s">
        <v>1153</v>
      </c>
      <c r="B1" s="204"/>
      <c r="C1" s="204"/>
      <c r="D1" s="204"/>
      <c r="E1" s="204"/>
    </row>
    <row r="2" ht="28.5" customHeight="1" spans="1:5">
      <c r="A2" s="205" t="s">
        <v>1154</v>
      </c>
      <c r="B2" s="205"/>
      <c r="C2" s="205"/>
      <c r="D2" s="205"/>
      <c r="E2" s="205"/>
    </row>
    <row r="3" ht="28.5" customHeight="1" spans="1:5">
      <c r="A3" s="204"/>
      <c r="B3" s="204"/>
      <c r="C3" s="204"/>
      <c r="D3" s="204"/>
      <c r="E3" s="206" t="s">
        <v>2</v>
      </c>
    </row>
    <row r="4" ht="50.1" customHeight="1" spans="1:5">
      <c r="A4" s="207" t="s">
        <v>20</v>
      </c>
      <c r="B4" s="207" t="s">
        <v>1155</v>
      </c>
      <c r="C4" s="207" t="s">
        <v>1156</v>
      </c>
      <c r="D4" s="207" t="s">
        <v>1157</v>
      </c>
      <c r="E4" s="207" t="s">
        <v>8</v>
      </c>
    </row>
    <row r="5" ht="50.1" customHeight="1" spans="1:5">
      <c r="A5" s="208" t="s">
        <v>1152</v>
      </c>
      <c r="B5" s="208">
        <v>66300</v>
      </c>
      <c r="C5" s="208">
        <v>17500</v>
      </c>
      <c r="D5" s="209">
        <v>61300</v>
      </c>
      <c r="E5" s="208"/>
    </row>
    <row r="6" ht="50.1" customHeight="1" spans="1:5">
      <c r="A6" s="210"/>
      <c r="B6" s="210"/>
      <c r="C6" s="210"/>
      <c r="D6" s="210"/>
      <c r="E6" s="210"/>
    </row>
    <row r="7" ht="28.5" customHeight="1"/>
    <row r="8" ht="28.5" customHeight="1"/>
  </sheetData>
  <mergeCells count="1">
    <mergeCell ref="A2:E2"/>
  </mergeCells>
  <pageMargins left="1.33858267716535" right="0.748031496062992" top="0.590551181102362" bottom="0.590551181102362" header="0.511811023622047" footer="0.511811023622047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J17" sqref="J17"/>
    </sheetView>
  </sheetViews>
  <sheetFormatPr defaultColWidth="9" defaultRowHeight="13.5" outlineLevelCol="2"/>
  <cols>
    <col min="1" max="1" width="44.125" customWidth="1"/>
    <col min="2" max="2" width="25.125" customWidth="1"/>
    <col min="3" max="3" width="23.875" customWidth="1"/>
    <col min="5" max="5" width="8.25" customWidth="1"/>
    <col min="6" max="6" width="8.875" customWidth="1"/>
    <col min="7" max="7" width="7.875" customWidth="1"/>
  </cols>
  <sheetData>
    <row r="1" ht="24" customHeight="1" spans="1:3">
      <c r="A1" s="184" t="s">
        <v>1158</v>
      </c>
    </row>
    <row r="2" ht="22.5" spans="1:3">
      <c r="A2" s="185" t="s">
        <v>1159</v>
      </c>
      <c r="B2" s="185"/>
      <c r="C2" s="185"/>
    </row>
    <row r="3" ht="37.5" customHeight="1" spans="1:3">
      <c r="A3" s="186"/>
      <c r="B3" s="187"/>
      <c r="C3" s="188" t="s">
        <v>2</v>
      </c>
    </row>
    <row r="4" ht="35.1" customHeight="1" spans="1:3">
      <c r="A4" s="189" t="s">
        <v>1160</v>
      </c>
      <c r="B4" s="190" t="s">
        <v>1161</v>
      </c>
      <c r="C4" s="189" t="s">
        <v>1162</v>
      </c>
    </row>
    <row r="5" ht="35.1" customHeight="1" spans="1:3">
      <c r="A5" s="191" t="s">
        <v>1163</v>
      </c>
      <c r="B5" s="192">
        <v>15</v>
      </c>
      <c r="C5" s="193"/>
    </row>
    <row r="6" ht="35.1" customHeight="1" spans="1:3">
      <c r="A6" s="194" t="s">
        <v>1058</v>
      </c>
      <c r="B6" s="192">
        <v>1060</v>
      </c>
      <c r="C6" s="194"/>
    </row>
    <row r="7" ht="35.1" customHeight="1" spans="1:3">
      <c r="A7" s="195" t="s">
        <v>1164</v>
      </c>
      <c r="B7" s="192">
        <f>SUM(B8:B9)</f>
        <v>965</v>
      </c>
      <c r="C7" s="196"/>
    </row>
    <row r="8" ht="35.1" customHeight="1" spans="1:3">
      <c r="A8" s="195" t="s">
        <v>1165</v>
      </c>
      <c r="B8" s="192">
        <v>867</v>
      </c>
      <c r="C8" s="194"/>
    </row>
    <row r="9" ht="35.1" customHeight="1" spans="1:3">
      <c r="A9" s="197" t="s">
        <v>1166</v>
      </c>
      <c r="B9" s="192">
        <v>98</v>
      </c>
      <c r="C9" s="194"/>
    </row>
    <row r="10" ht="35.1" customHeight="1" spans="1:3">
      <c r="A10" s="198" t="s">
        <v>1167</v>
      </c>
      <c r="B10" s="199">
        <f>SUM(B5:B7)</f>
        <v>2040</v>
      </c>
      <c r="C10" s="200"/>
    </row>
    <row r="11" ht="107.25" customHeight="1" spans="1:3">
      <c r="A11" s="201" t="s">
        <v>1168</v>
      </c>
      <c r="B11" s="201"/>
      <c r="C11" s="201"/>
    </row>
  </sheetData>
  <mergeCells count="2">
    <mergeCell ref="A2:C2"/>
    <mergeCell ref="A11:C11"/>
  </mergeCells>
  <pageMargins left="0.511811023622047" right="0.511811023622047" top="0.551181102362205" bottom="0.551181102362205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1.一般公共预算收入表</vt:lpstr>
      <vt:lpstr>2.一般公共预算支出表</vt:lpstr>
      <vt:lpstr>3.一般公共预算本级支出表 </vt:lpstr>
      <vt:lpstr>4.一般公共预算本级基本支出表</vt:lpstr>
      <vt:lpstr>5.税收返还和转移支付分项目</vt:lpstr>
      <vt:lpstr>6.税收返还和转移支付分地区</vt:lpstr>
      <vt:lpstr>7.一般债务限额及余额表</vt:lpstr>
      <vt:lpstr>8.专项债务限额及余额表</vt:lpstr>
      <vt:lpstr>9.2020年县级三公经费预算表</vt:lpstr>
      <vt:lpstr>10.本级收入预算表</vt:lpstr>
      <vt:lpstr>11.政府性基金转移支付表</vt:lpstr>
      <vt:lpstr>12.政府性基金收入表</vt:lpstr>
      <vt:lpstr>13.县本级基金收入表</vt:lpstr>
      <vt:lpstr>14.本级基金支出明细表</vt:lpstr>
      <vt:lpstr>15.政府性基金支出表</vt:lpstr>
      <vt:lpstr>16.国有资本经营收支预算</vt:lpstr>
      <vt:lpstr>17.国有资本经营转移支付表</vt:lpstr>
      <vt:lpstr>18.国有资本经营预算收入表</vt:lpstr>
      <vt:lpstr>19.国有资本经营支出表</vt:lpstr>
      <vt:lpstr>20.本级国有资本经营支出表</vt:lpstr>
      <vt:lpstr>21.社保基金收入表</vt:lpstr>
      <vt:lpstr>22.社保基金支出表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孤岛</cp:lastModifiedBy>
  <dcterms:created xsi:type="dcterms:W3CDTF">2017-04-13T02:11:00Z</dcterms:created>
  <cp:lastPrinted>2019-08-23T09:38:00Z</cp:lastPrinted>
  <dcterms:modified xsi:type="dcterms:W3CDTF">2026-03-13T02:37:46Z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FC115CEAB2DB43B8A2CD4BDB63BE4AA6_12</vt:lpwstr>
  </property>
  <property fmtid="{D5CDD505-2E9C-101B-9397-08002B2CF9AE}" pid="4" name="CalculationRule">
    <vt:i4>0</vt:i4>
  </property>
</Properties>
</file>